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RAPIA5\Downloads\"/>
    </mc:Choice>
  </mc:AlternateContent>
  <bookViews>
    <workbookView xWindow="0" yWindow="0" windowWidth="24000" windowHeight="9135" tabRatio="863" activeTab="3"/>
  </bookViews>
  <sheets>
    <sheet name="Matriz" sheetId="18" r:id="rId1"/>
    <sheet name="Resultados" sheetId="11" r:id="rId2"/>
    <sheet name="Resumen de Priorización" sheetId="15" r:id="rId3"/>
    <sheet name="Programa Plan Auditorias 2020" sheetId="20" r:id="rId4"/>
    <sheet name="Calculo de Necesidades" sheetId="22" r:id="rId5"/>
    <sheet name="Seguimiento Plan " sheetId="17" r:id="rId6"/>
    <sheet name="criterios" sheetId="10" state="hidden" r:id="rId7"/>
  </sheets>
  <definedNames>
    <definedName name="_xlnm._FilterDatabase" localSheetId="1" hidden="1">Resultados!$B$3:$F$78</definedName>
  </definedNames>
  <calcPr calcId="152511"/>
</workbook>
</file>

<file path=xl/calcChain.xml><?xml version="1.0" encoding="utf-8"?>
<calcChain xmlns="http://schemas.openxmlformats.org/spreadsheetml/2006/main">
  <c r="I20" i="22" l="1"/>
  <c r="I19" i="22"/>
  <c r="I21" i="22"/>
  <c r="I22" i="22"/>
  <c r="I18" i="22"/>
  <c r="F8" i="22"/>
  <c r="H62" i="20" l="1"/>
  <c r="D26" i="15"/>
  <c r="D25" i="15"/>
  <c r="D24" i="15"/>
  <c r="D23" i="15"/>
  <c r="D22" i="15"/>
  <c r="D21" i="15"/>
  <c r="D20" i="15"/>
  <c r="D19" i="15"/>
  <c r="D18" i="15"/>
  <c r="D17" i="15"/>
  <c r="D16" i="15"/>
  <c r="D15" i="15"/>
  <c r="D14" i="15"/>
  <c r="D13" i="15"/>
  <c r="D12" i="15"/>
  <c r="D11" i="15"/>
  <c r="D10" i="15"/>
  <c r="E78" i="11"/>
  <c r="D78" i="11"/>
  <c r="E71" i="11"/>
  <c r="D71" i="11"/>
  <c r="E60" i="11"/>
  <c r="D60" i="11"/>
  <c r="E34" i="11"/>
  <c r="D34" i="11"/>
  <c r="E8" i="11"/>
  <c r="E7" i="11"/>
  <c r="E6" i="11"/>
  <c r="D8" i="11"/>
  <c r="D7" i="11"/>
  <c r="D6" i="11"/>
  <c r="K62" i="18"/>
  <c r="K8" i="18"/>
  <c r="K9" i="18"/>
  <c r="K10" i="18"/>
  <c r="K72" i="18"/>
  <c r="K80" i="18"/>
  <c r="K36" i="18" l="1"/>
  <c r="F10" i="22" l="1"/>
  <c r="C72" i="11" l="1"/>
  <c r="C62" i="11"/>
  <c r="C61" i="11"/>
  <c r="C51" i="11"/>
  <c r="C46" i="11"/>
  <c r="C38" i="11"/>
  <c r="C35" i="11"/>
  <c r="C29" i="11"/>
  <c r="C22" i="11"/>
  <c r="C17" i="11"/>
  <c r="D61" i="11"/>
  <c r="D62" i="11"/>
  <c r="D63" i="11"/>
  <c r="D64" i="11"/>
  <c r="D65" i="11"/>
  <c r="D66" i="11"/>
  <c r="D67" i="11"/>
  <c r="D68" i="11"/>
  <c r="D69" i="11"/>
  <c r="D70" i="11"/>
  <c r="D72" i="11"/>
  <c r="D73" i="11"/>
  <c r="D74" i="11"/>
  <c r="D75" i="11"/>
  <c r="D76" i="11"/>
  <c r="D77" i="11"/>
  <c r="D45" i="11"/>
  <c r="D46" i="11"/>
  <c r="D47" i="11"/>
  <c r="D48" i="11"/>
  <c r="D49" i="11"/>
  <c r="D50" i="11"/>
  <c r="D51" i="11"/>
  <c r="D52" i="11"/>
  <c r="D53" i="11"/>
  <c r="D54" i="11"/>
  <c r="D55" i="11"/>
  <c r="D56" i="11"/>
  <c r="D57" i="11"/>
  <c r="D58" i="11"/>
  <c r="D59" i="11"/>
  <c r="E27" i="11"/>
  <c r="E38" i="11"/>
  <c r="E42" i="11"/>
  <c r="D19" i="11"/>
  <c r="D20" i="11"/>
  <c r="D21" i="11"/>
  <c r="D22" i="11"/>
  <c r="D23" i="11"/>
  <c r="D24" i="11"/>
  <c r="D25" i="11"/>
  <c r="D26" i="11"/>
  <c r="D27" i="11"/>
  <c r="D28" i="11"/>
  <c r="D29" i="11"/>
  <c r="D30" i="11"/>
  <c r="D31" i="11"/>
  <c r="D32" i="11"/>
  <c r="D33" i="11"/>
  <c r="D35" i="11"/>
  <c r="D36" i="11"/>
  <c r="D37" i="11"/>
  <c r="D38" i="11"/>
  <c r="D39" i="11"/>
  <c r="D40" i="11"/>
  <c r="D41" i="11"/>
  <c r="D42" i="11"/>
  <c r="D43" i="11"/>
  <c r="D44" i="11"/>
  <c r="E16" i="11"/>
  <c r="D14" i="11"/>
  <c r="D15" i="11"/>
  <c r="D16" i="11"/>
  <c r="D17" i="11"/>
  <c r="D18" i="11"/>
  <c r="C14" i="11"/>
  <c r="K60" i="18"/>
  <c r="E58" i="11" s="1"/>
  <c r="K45" i="18"/>
  <c r="E43" i="11" s="1"/>
  <c r="K44" i="18"/>
  <c r="K43" i="18"/>
  <c r="E41" i="11" s="1"/>
  <c r="K42" i="18"/>
  <c r="E40" i="11" s="1"/>
  <c r="K41" i="18"/>
  <c r="E39" i="11" s="1"/>
  <c r="K40" i="18"/>
  <c r="K38" i="18"/>
  <c r="E36" i="11" s="1"/>
  <c r="K37" i="18"/>
  <c r="E35" i="11" s="1"/>
  <c r="K31" i="18"/>
  <c r="E29" i="11" s="1"/>
  <c r="K32" i="18"/>
  <c r="E30" i="11" s="1"/>
  <c r="K33" i="18"/>
  <c r="E31" i="11" s="1"/>
  <c r="K34" i="18"/>
  <c r="E32" i="11" s="1"/>
  <c r="K35" i="18"/>
  <c r="E33" i="11" s="1"/>
  <c r="K29" i="18"/>
  <c r="K28" i="18"/>
  <c r="E26" i="11" s="1"/>
  <c r="K27" i="18"/>
  <c r="E25" i="11" s="1"/>
  <c r="K26" i="18"/>
  <c r="E24" i="11" s="1"/>
  <c r="K22" i="18"/>
  <c r="E20" i="11" s="1"/>
  <c r="K17" i="18"/>
  <c r="E15" i="11" s="1"/>
  <c r="D13" i="11"/>
  <c r="D12" i="11"/>
  <c r="D11" i="11"/>
  <c r="D10" i="11"/>
  <c r="D9" i="11"/>
  <c r="D5" i="11"/>
  <c r="D4" i="11"/>
  <c r="C9" i="11"/>
  <c r="C4" i="11"/>
  <c r="K6" i="18"/>
  <c r="E4" i="11" s="1"/>
  <c r="K7" i="18"/>
  <c r="E5" i="11" s="1"/>
  <c r="K11" i="18"/>
  <c r="E9" i="11" s="1"/>
  <c r="K12" i="18"/>
  <c r="E10" i="11" s="1"/>
  <c r="K13" i="18"/>
  <c r="E11" i="11" s="1"/>
  <c r="K14" i="18"/>
  <c r="E12" i="11" s="1"/>
  <c r="K15" i="18"/>
  <c r="E13" i="11" s="1"/>
  <c r="I29" i="17" l="1"/>
  <c r="F7" i="22"/>
  <c r="F9" i="22" s="1"/>
  <c r="K52" i="18"/>
  <c r="E50" i="11" s="1"/>
  <c r="K68" i="18"/>
  <c r="E66" i="11" s="1"/>
  <c r="K59" i="18"/>
  <c r="E57" i="11" s="1"/>
  <c r="K61" i="18"/>
  <c r="E59" i="11" s="1"/>
  <c r="K55" i="18"/>
  <c r="E53" i="11" s="1"/>
  <c r="K49" i="18"/>
  <c r="E47" i="11" s="1"/>
  <c r="K47" i="18"/>
  <c r="E45" i="11" s="1"/>
  <c r="K51" i="18"/>
  <c r="E49" i="11" s="1"/>
  <c r="K50" i="18"/>
  <c r="E48" i="11" s="1"/>
  <c r="K48" i="18"/>
  <c r="E46" i="11" s="1"/>
  <c r="K73" i="18"/>
  <c r="E70" i="11" s="1"/>
  <c r="K71" i="18"/>
  <c r="E69" i="11" s="1"/>
  <c r="K70" i="18"/>
  <c r="E68" i="11" s="1"/>
  <c r="K69" i="18"/>
  <c r="E67" i="11" s="1"/>
  <c r="K67" i="18"/>
  <c r="E65" i="11" s="1"/>
  <c r="K66" i="18"/>
  <c r="E64" i="11" s="1"/>
  <c r="K65" i="18"/>
  <c r="E63" i="11" s="1"/>
  <c r="K64" i="18"/>
  <c r="E62" i="11" s="1"/>
  <c r="K79" i="18"/>
  <c r="E77" i="11" s="1"/>
  <c r="K78" i="18"/>
  <c r="E76" i="11" s="1"/>
  <c r="K77" i="18"/>
  <c r="E75" i="11" s="1"/>
  <c r="K76" i="18"/>
  <c r="E74" i="11" s="1"/>
  <c r="K75" i="18"/>
  <c r="E73" i="11" s="1"/>
  <c r="K74" i="18"/>
  <c r="E72" i="11" s="1"/>
  <c r="K58" i="18"/>
  <c r="E56" i="11" s="1"/>
  <c r="K57" i="18"/>
  <c r="E55" i="11" s="1"/>
  <c r="K56" i="18"/>
  <c r="E54" i="11" s="1"/>
  <c r="K54" i="18"/>
  <c r="E52" i="11" s="1"/>
  <c r="K53" i="18"/>
  <c r="E51" i="11" s="1"/>
  <c r="K63" i="18"/>
  <c r="E61" i="11" s="1"/>
  <c r="K46" i="18"/>
  <c r="E44" i="11" s="1"/>
  <c r="K39" i="18"/>
  <c r="E37" i="11" s="1"/>
  <c r="K30" i="18"/>
  <c r="E28" i="11" s="1"/>
  <c r="K25" i="18"/>
  <c r="E23" i="11" s="1"/>
  <c r="K24" i="18"/>
  <c r="E22" i="11" s="1"/>
  <c r="K23" i="18"/>
  <c r="E21" i="11" s="1"/>
  <c r="K21" i="18"/>
  <c r="E19" i="11" s="1"/>
  <c r="K20" i="18"/>
  <c r="E18" i="11" s="1"/>
  <c r="K19" i="18"/>
  <c r="E17" i="11" s="1"/>
  <c r="K16" i="18"/>
  <c r="E14" i="11" s="1"/>
</calcChain>
</file>

<file path=xl/sharedStrings.xml><?xml version="1.0" encoding="utf-8"?>
<sst xmlns="http://schemas.openxmlformats.org/spreadsheetml/2006/main" count="467" uniqueCount="240">
  <si>
    <t>Gestión de la contratación</t>
  </si>
  <si>
    <t>NIVEL SEGÚN EL MÓDELO OPERATIVO POR PROCESOS (MOP)</t>
  </si>
  <si>
    <t>PROCESOS</t>
  </si>
  <si>
    <t>SUBPROCESO</t>
  </si>
  <si>
    <t>Misional</t>
  </si>
  <si>
    <t>Gestión Financiera</t>
  </si>
  <si>
    <t>Gestión de Talento Humano</t>
  </si>
  <si>
    <t>De Apoyo</t>
  </si>
  <si>
    <t>NUM</t>
  </si>
  <si>
    <t>PROCESO</t>
  </si>
  <si>
    <t>PUNTAJE</t>
  </si>
  <si>
    <t>POSICION</t>
  </si>
  <si>
    <t xml:space="preserve"> </t>
  </si>
  <si>
    <t>N°</t>
  </si>
  <si>
    <t>TITULO AUDITORÍA</t>
  </si>
  <si>
    <t>AUDITOR</t>
  </si>
  <si>
    <t xml:space="preserve">Mes </t>
  </si>
  <si>
    <t>Feb</t>
  </si>
  <si>
    <t>Mar</t>
  </si>
  <si>
    <t>Abr</t>
  </si>
  <si>
    <t>May</t>
  </si>
  <si>
    <t>Jun</t>
  </si>
  <si>
    <t>Jul</t>
  </si>
  <si>
    <t>Ago</t>
  </si>
  <si>
    <t>Sep</t>
  </si>
  <si>
    <t>Oct</t>
  </si>
  <si>
    <t>Nov</t>
  </si>
  <si>
    <t>Dic</t>
  </si>
  <si>
    <t xml:space="preserve">INFORMES DE LEY / AUDITORIAS LEGALES </t>
  </si>
  <si>
    <t>AUDITORIAS A PROCESOS</t>
  </si>
  <si>
    <t>Riesgos inherentes y/o residuales</t>
  </si>
  <si>
    <t>Relevancia del Control</t>
  </si>
  <si>
    <t>Importancia estratégica del proceso</t>
  </si>
  <si>
    <t>Expectativas
Alta Dirección
Junta Directiva
Revisor Fiscal</t>
  </si>
  <si>
    <t>Soporte tecnológico del proceso</t>
  </si>
  <si>
    <t>Incumplimiento de los planes de mejoramiento</t>
  </si>
  <si>
    <t>Periodo de tiempo transcurrido entre auditorías</t>
  </si>
  <si>
    <t xml:space="preserve">Recursos económicos a los proyectos </t>
  </si>
  <si>
    <t>Recursos Humano asignado al proceso</t>
  </si>
  <si>
    <t>0: Riesgo Bajo
1: Riesgo Moderado
3: Riesgo Alto
5: Riesgo Extremo</t>
  </si>
  <si>
    <t>0: No existe gran diferencia.
1: Inherente alto y residual bajo.
3: Inherente extremo y residual moderado.
5: Inherente extremo y residual alto.</t>
  </si>
  <si>
    <t>0: No asociado a programa o proyecto estratégico
1: Asociado a un programa o proyecto estratégico
3: Asociado a dos programas o proyectos estratégicos
5: Asociado a tres o más programas o proyectos estratégicos</t>
  </si>
  <si>
    <t>0: No se presentan expectativas.
1: Coordinadores
3: Gerentes - Subgerentes 
5: Junta Directiva - Revisor Fiscal</t>
  </si>
  <si>
    <t>1: Totalmente automatizada.
3: Parcialmente automatizada.
5: No automatizada.</t>
  </si>
  <si>
    <t>0: Sin acciones vencidas
1: Acciones vencidas con 1 ente auditor
3: Acciones vencidas con 2 entes auditores
5: Acciones vencidas con 3 o más entes auditores</t>
  </si>
  <si>
    <t>1: Menos de 12 meses.
3: Entre 12 y 24 meses. 
5: Más de 24 meses.</t>
  </si>
  <si>
    <t>1:  Corresponde al tercer tercio de la lista de dependencias.
3:  Corresponde al segundo tercio de la lista de dependencias.
5: Corresponde al primer tercio de la lista de dependencias.</t>
  </si>
  <si>
    <t xml:space="preserve">1:  1 hasta 3 personas que intervienen
3: 3 hasta 10 personas que intervienen
5: 10 o mas personas que intervienen. </t>
  </si>
  <si>
    <t>Gestión Estratégica</t>
  </si>
  <si>
    <t>Gestión de Calidad</t>
  </si>
  <si>
    <t>Apoyo</t>
  </si>
  <si>
    <t>Evaluación y manejo ambulatorio de pacientes -
Atención en Consulta Externa</t>
  </si>
  <si>
    <t>Laboratorio Clínico</t>
  </si>
  <si>
    <t>Investigaciones</t>
  </si>
  <si>
    <t>Hospitalización y Egreso</t>
  </si>
  <si>
    <t>ACI</t>
  </si>
  <si>
    <t>EST</t>
  </si>
  <si>
    <t>MIS</t>
  </si>
  <si>
    <t>AP</t>
  </si>
  <si>
    <t>EV</t>
  </si>
  <si>
    <t>Ene</t>
  </si>
  <si>
    <t>RESULTADOS O PUNTAJES PARA DETERMINAR EL DESARROLLO DE LA AUDITORÍA</t>
  </si>
  <si>
    <t>ESTADO</t>
  </si>
  <si>
    <t>SEMESTRE</t>
  </si>
  <si>
    <t>SEMESTRE 2</t>
  </si>
  <si>
    <t>AÑO</t>
  </si>
  <si>
    <t>PROYECTADO</t>
  </si>
  <si>
    <t>REAL</t>
  </si>
  <si>
    <t>% CUMPLIMIENTO</t>
  </si>
  <si>
    <t>NA</t>
  </si>
  <si>
    <t>AUDITORIAS A PROCESOS / SEGUIMIENTO PLANES DE MEJORAMIENTO</t>
  </si>
  <si>
    <t>Etapas de planeación, ejecución y liquidación de contratos de  Prestación de servicio, obra, suministro, compraventa, arrendamiento</t>
  </si>
  <si>
    <t>MATERIA</t>
  </si>
  <si>
    <t>T. Horas</t>
  </si>
  <si>
    <t>AUDITORIAS A PROCESOS BASADAS EN RIESGOS</t>
  </si>
  <si>
    <t xml:space="preserve">ELKIN DE JESUS CARDONA ORTIZ
Gerente                    
</t>
  </si>
  <si>
    <t>MARGARITA MARIA MONCADA 
Jefe Oficina Asesora de Control Interno</t>
  </si>
  <si>
    <t>(Descontando período vacacional)</t>
  </si>
  <si>
    <t xml:space="preserve">AUDITOR </t>
  </si>
  <si>
    <t xml:space="preserve">ESTADO </t>
  </si>
  <si>
    <t xml:space="preserve">                                                                                                                                                                                                                                                                                                                                                                                                                                                                                                                                                                                                                                                                                                                                                                                                                                                                                                                                                                                                                                                                                                                                                                                                                                                                                                                                                                                                                                                                                                                                                                                                                                                                                                                                                                                                                                                                                                                                                                                                                                                                                                                                                                                                                                                                                                                                                                                                                                                                                                                                                                                                                                                                                                                                                                                               </t>
  </si>
  <si>
    <t xml:space="preserve">Gestión de proyectos </t>
  </si>
  <si>
    <t xml:space="preserve">Comité de ética en investigación </t>
  </si>
  <si>
    <t>Aprobado: Versión 1.  mediante acta de Comité de Gerencia N</t>
  </si>
  <si>
    <t>Estrategicos</t>
  </si>
  <si>
    <t xml:space="preserve">Programa de aduitoría para mejoramiento de la calidad </t>
  </si>
  <si>
    <t>Programa seguridad del paciente</t>
  </si>
  <si>
    <t xml:space="preserve">Gestión del Riesgo </t>
  </si>
  <si>
    <t xml:space="preserve">Elaboración actualización y control de documentos </t>
  </si>
  <si>
    <r>
      <t xml:space="preserve">CRITICIDAD / RIESGO INHERENTE
</t>
    </r>
    <r>
      <rPr>
        <sz val="10"/>
        <color theme="1"/>
        <rFont val="Verdana"/>
        <family val="2"/>
      </rPr>
      <t xml:space="preserve">
1: Riesgo Bajo
3: Riesgo Moderado
5: Riesgo Alto, Extremo                  </t>
    </r>
  </si>
  <si>
    <r>
      <rPr>
        <b/>
        <sz val="10"/>
        <color theme="1"/>
        <rFont val="Verdana"/>
        <family val="2"/>
      </rPr>
      <t>CAMBIOS SIGNIFICATIVOS</t>
    </r>
    <r>
      <rPr>
        <sz val="10"/>
        <color theme="1"/>
        <rFont val="Verdana"/>
        <family val="2"/>
      </rPr>
      <t xml:space="preserve">
1. No existen cambios relevantes en el proceso o los generados no lo afectan
3. Se han producido algunos cambios que pueden tener efectos moderados en el proceso.
5. Se han producido cambios importantes que pueden tener efectos significativos en el proceso.</t>
    </r>
  </si>
  <si>
    <r>
      <t xml:space="preserve">EXPECTATIVAS DE LA ALTA DIRECCION
</t>
    </r>
    <r>
      <rPr>
        <sz val="10"/>
        <color theme="1"/>
        <rFont val="Verdana"/>
        <family val="2"/>
      </rPr>
      <t>1. El Gerente o la alta dirección no han manifestado interés expreso en este tema específico
3. El tema ha sido de interés del Gerente o la alta dirección a nivel interno en los últimos 2 años
5. Este tema ha sido de gran interés del Gerente o la alta dirección en los dos últimos años, relevándolo en discursos externos e internos del organismo.</t>
    </r>
  </si>
  <si>
    <r>
      <t xml:space="preserve">SOPORTE TECNOL PROCESO 
1 </t>
    </r>
    <r>
      <rPr>
        <sz val="10"/>
        <color theme="1"/>
        <rFont val="Verdana"/>
        <family val="2"/>
      </rPr>
      <t xml:space="preserve">Totalmente Automatizada
</t>
    </r>
    <r>
      <rPr>
        <b/>
        <sz val="10"/>
        <color theme="1"/>
        <rFont val="Verdana"/>
        <family val="2"/>
      </rPr>
      <t xml:space="preserve">3 </t>
    </r>
    <r>
      <rPr>
        <sz val="10"/>
        <color theme="1"/>
        <rFont val="Verdana"/>
        <family val="2"/>
      </rPr>
      <t xml:space="preserve">Parcialmente Automatizada 
</t>
    </r>
    <r>
      <rPr>
        <b/>
        <sz val="10"/>
        <color theme="1"/>
        <rFont val="Verdana"/>
        <family val="2"/>
      </rPr>
      <t xml:space="preserve">5 </t>
    </r>
    <r>
      <rPr>
        <sz val="10"/>
        <color theme="1"/>
        <rFont val="Verdana"/>
        <family val="2"/>
      </rPr>
      <t xml:space="preserve">No Automatizada </t>
    </r>
  </si>
  <si>
    <r>
      <t xml:space="preserve">TIEMPO TRANSCURRIDO ENTRE AUDITORIAS
</t>
    </r>
    <r>
      <rPr>
        <sz val="10"/>
        <color theme="1"/>
        <rFont val="Verdana"/>
        <family val="2"/>
      </rPr>
      <t xml:space="preserve">
1. La última auditoría se realizó hace menos de un año y corresponde realizar el seguimiento a sus recomendaciones
3. La última auditoría realizada al proceso, programa, proyecto, área o función fue hace más de 1 año
5. No se han realizado auditorías al proceso, proyecto, programa, área o función o la última fue hace más de 2 años</t>
    </r>
  </si>
  <si>
    <t>MOP</t>
  </si>
  <si>
    <t>ESTRATEGICOS</t>
  </si>
  <si>
    <t xml:space="preserve">Transversales  </t>
  </si>
  <si>
    <t xml:space="preserve">Orientación y atención al usuario </t>
  </si>
  <si>
    <t>Gestión de soporte técnico informativo</t>
  </si>
  <si>
    <t>Información y atención al Usuario</t>
  </si>
  <si>
    <t xml:space="preserve">Admisión urgencias </t>
  </si>
  <si>
    <t xml:space="preserve">Asignación de citas y admisión a consulta externa </t>
  </si>
  <si>
    <t xml:space="preserve">Atención en consulta externa </t>
  </si>
  <si>
    <t xml:space="preserve">Referencia y Contrareferencia </t>
  </si>
  <si>
    <t xml:space="preserve">Admisión hospitalización </t>
  </si>
  <si>
    <t xml:space="preserve">Planeación y ejecución del cuidad y tratamiento del paciente </t>
  </si>
  <si>
    <t xml:space="preserve">Egreso hospitalario </t>
  </si>
  <si>
    <t xml:space="preserve">Entrega y reciba de turno </t>
  </si>
  <si>
    <t>Procedimiento TECAR</t>
  </si>
  <si>
    <t>Procedimiento Junta Medica STAFF</t>
  </si>
  <si>
    <t xml:space="preserve">Manejo Institucional carro de paros </t>
  </si>
  <si>
    <t xml:space="preserve">Gestión farmacéutica </t>
  </si>
  <si>
    <t xml:space="preserve">Selección medicamentos y dispositivos médicos </t>
  </si>
  <si>
    <t xml:space="preserve">Adquisición de medicamentos y dispositivos médicos </t>
  </si>
  <si>
    <t xml:space="preserve">Recepción de medicamentos y dispositivos médicos </t>
  </si>
  <si>
    <t xml:space="preserve">Almacenamiento de medicamentos - Dispositivos médicos </t>
  </si>
  <si>
    <t xml:space="preserve">Distribución y dispensación de medicamentos </t>
  </si>
  <si>
    <t xml:space="preserve">Toma conservación y remisión de muestras </t>
  </si>
  <si>
    <t xml:space="preserve">Valores criticos </t>
  </si>
  <si>
    <t xml:space="preserve">Transporte de muestras </t>
  </si>
  <si>
    <t xml:space="preserve">Diligenciamiento de factibilidad </t>
  </si>
  <si>
    <t xml:space="preserve">Obtención del consentimiento y asentamiento informado del centro de investigaciones </t>
  </si>
  <si>
    <t xml:space="preserve">Inicio de estudio </t>
  </si>
  <si>
    <t>Manejo de eventos adversos</t>
  </si>
  <si>
    <t xml:space="preserve">Manejo de producto en investigación y dispositivos médicos del centro de investigaciones </t>
  </si>
  <si>
    <t xml:space="preserve">Manejo de muestras </t>
  </si>
  <si>
    <t xml:space="preserve">Obtención de resultados de laboratotio </t>
  </si>
  <si>
    <t xml:space="preserve">Contratación cobros y recepción de pagos centro de investigación </t>
  </si>
  <si>
    <r>
      <t xml:space="preserve">IMPORTANCIA  ESTRATEGICA DEL PROCESO / MATERIA
</t>
    </r>
    <r>
      <rPr>
        <sz val="10"/>
        <color theme="1"/>
        <rFont val="Verdana"/>
        <family val="2"/>
      </rPr>
      <t>1. La materia no tiene relación o es muy menor, con respecto a las estrategias de la entidad. 
3. La materia se relaciona en forma indirecta con  las estrategias de la entidad.  
5. La materia se relaciona directamente con las estrategias de la entidad. .</t>
    </r>
  </si>
  <si>
    <t xml:space="preserve">Procedimiento de contingencia del sistema de información </t>
  </si>
  <si>
    <t xml:space="preserve">Procedimiento copia de seguridad </t>
  </si>
  <si>
    <t>Gestión Sistemas de Información</t>
  </si>
  <si>
    <t xml:space="preserve">Presupuesto </t>
  </si>
  <si>
    <t xml:space="preserve">Facturación </t>
  </si>
  <si>
    <t>Glosas y devoluciones</t>
  </si>
  <si>
    <t xml:space="preserve">Tesorería </t>
  </si>
  <si>
    <t xml:space="preserve">Contabilidad </t>
  </si>
  <si>
    <t xml:space="preserve">Caja Menor </t>
  </si>
  <si>
    <t xml:space="preserve">Activos fijos </t>
  </si>
  <si>
    <t xml:space="preserve">Almacen </t>
  </si>
  <si>
    <t xml:space="preserve">Cartera y recuado </t>
  </si>
  <si>
    <t xml:space="preserve">Reclutamiento selección y vinculación de personal </t>
  </si>
  <si>
    <t xml:space="preserve">Nomina </t>
  </si>
  <si>
    <t xml:space="preserve">Evaluación de desempeño </t>
  </si>
  <si>
    <t xml:space="preserve">Retiro de personal </t>
  </si>
  <si>
    <t xml:space="preserve">Gestión de expresiones del cliente interno </t>
  </si>
  <si>
    <t xml:space="preserve">Supervisión del personal en entrenamiento </t>
  </si>
  <si>
    <t xml:space="preserve">Procedimiento cuotas partes pensionales </t>
  </si>
  <si>
    <t xml:space="preserve">Procedimiento bonos pensionales </t>
  </si>
  <si>
    <t xml:space="preserve">Gestión ambiente físico y tecnología </t>
  </si>
  <si>
    <t xml:space="preserve">Servicios complementarios </t>
  </si>
  <si>
    <t xml:space="preserve">Planeación y asignación de la tecnología </t>
  </si>
  <si>
    <t xml:space="preserve">Seguridad de las instalaciones físicas </t>
  </si>
  <si>
    <t xml:space="preserve">Plan manejo de residuos </t>
  </si>
  <si>
    <t xml:space="preserve">MISIONALES </t>
  </si>
  <si>
    <t xml:space="preserve">DE APOYO </t>
  </si>
  <si>
    <t>TRANSVERSAL</t>
  </si>
  <si>
    <t xml:space="preserve">Mantenimiento y metodología y metrología de la tecnología </t>
  </si>
  <si>
    <t xml:space="preserve">Plan de mantenimiento hospitalario </t>
  </si>
  <si>
    <r>
      <rPr>
        <b/>
        <sz val="10"/>
        <color theme="1"/>
        <rFont val="Verdana"/>
        <family val="2"/>
      </rPr>
      <t>CRITERIOS:</t>
    </r>
    <r>
      <rPr>
        <sz val="10"/>
        <color theme="1"/>
        <rFont val="Verdana"/>
        <family val="2"/>
      </rPr>
      <t xml:space="preserve"> Para las auditorias basadas en riesgos se implementó matriz de priorización del universo auditable y que se anexa a esta programación. Se incluyeron auditorías y seguimiento establecidos por la ley y el seguimiento a los planes de mejoramiento de auditorías previas.
Para el cálculo de los recursos de auditoría y adicional a los tiempos necesarios para las actividades ya mencionadas, se tuvieron en cuenta períodos de vacaciones del equipo auditor, días festivos, previsión de tiempo para atender calamidades o incapacidades, tiempos de capacitación y asistencias a comites (Ver calculo de necesidades).</t>
    </r>
  </si>
  <si>
    <r>
      <rPr>
        <b/>
        <sz val="10"/>
        <color theme="1"/>
        <rFont val="Verdana"/>
        <family val="2"/>
      </rPr>
      <t>ALCANCE:</t>
    </r>
    <r>
      <rPr>
        <sz val="10"/>
        <color theme="1"/>
        <rFont val="Verdana"/>
        <family val="2"/>
      </rPr>
      <t xml:space="preserve"> Evaluaciones y seguimientos determinados por la ley, auditorias a procesos basadas en riesgos y seguimientos a planes de mejoramiento.</t>
    </r>
  </si>
  <si>
    <r>
      <rPr>
        <b/>
        <sz val="8"/>
        <color theme="1"/>
        <rFont val="Verdana"/>
        <family val="2"/>
      </rPr>
      <t>Sistema de Control Interno Contable</t>
    </r>
    <r>
      <rPr>
        <sz val="8"/>
        <color theme="1"/>
        <rFont val="Verdana"/>
        <family val="2"/>
      </rPr>
      <t xml:space="preserve">
Contaduria General de la Nación, Resolución 357 de 2008</t>
    </r>
  </si>
  <si>
    <r>
      <rPr>
        <b/>
        <sz val="8"/>
        <color theme="1"/>
        <rFont val="Verdana"/>
        <family val="2"/>
      </rPr>
      <t>Informe Ejecutivo Anual  de Evaluación del Sistema de Control Interno FURAG</t>
    </r>
    <r>
      <rPr>
        <sz val="8"/>
        <color theme="1"/>
        <rFont val="Verdana"/>
        <family val="2"/>
      </rPr>
      <t xml:space="preserve">
1999 Dto. 2145 - 2000 Dto. 2539 (modifica parcialmente el decreto 2145 de 1999)- 2003 ley 872 - 2003 circular 06 consejo asesor del gobierno nacional en materia de CI - 2005 Dto. 1599 - 2006 circular 05 - 2007 circular 1000-004 - 2014 Dto. 943</t>
    </r>
  </si>
  <si>
    <r>
      <rPr>
        <b/>
        <sz val="8"/>
        <color theme="1"/>
        <rFont val="Verdana"/>
        <family val="2"/>
      </rPr>
      <t xml:space="preserve">Informe de Gestion por Dependencias </t>
    </r>
    <r>
      <rPr>
        <sz val="8"/>
        <color theme="1"/>
        <rFont val="Verdana"/>
        <family val="2"/>
      </rPr>
      <t xml:space="preserve">                              2011 ley 1474 (Art 76) - 2011 Circular conjunta 5 DAFP</t>
    </r>
  </si>
  <si>
    <r>
      <rPr>
        <b/>
        <sz val="8"/>
        <color theme="1"/>
        <rFont val="Verdana"/>
        <family val="2"/>
      </rPr>
      <t xml:space="preserve">Cumplimiento normativo de uso de software </t>
    </r>
    <r>
      <rPr>
        <sz val="8"/>
        <color theme="1"/>
        <rFont val="Verdana"/>
        <family val="2"/>
      </rPr>
      <t xml:space="preserve">
Directiva Presidencial N° 2 de 2002 - 2006 circular 04 - 2011 circular 017</t>
    </r>
  </si>
  <si>
    <r>
      <rPr>
        <b/>
        <sz val="8"/>
        <color theme="1"/>
        <rFont val="Verdana"/>
        <family val="2"/>
      </rPr>
      <t xml:space="preserve">Informe de austeridad en el gasto </t>
    </r>
    <r>
      <rPr>
        <sz val="8"/>
        <color theme="1"/>
        <rFont val="Verdana"/>
        <family val="2"/>
      </rPr>
      <t xml:space="preserve">
1998 Dto. 26, 1737,1738, 2209 MHCP - 1999 Dto 2445 y 2465 MHCP - Directiva presiden No 10-2002 y 06 de  2014 - 2001 Dto 1094 y 2672 MHCP - 2011 Dto 2785 MHCP - 2012 Directiva presidencial 04 - 2012 Dto 984</t>
    </r>
  </si>
  <si>
    <r>
      <rPr>
        <b/>
        <sz val="8"/>
        <color theme="1"/>
        <rFont val="Verdana"/>
        <family val="2"/>
      </rPr>
      <t xml:space="preserve">Segumiento y Control Plan anticorrupción y atención ciudadanan                                         </t>
    </r>
    <r>
      <rPr>
        <sz val="8"/>
        <color theme="1"/>
        <rFont val="Verdana"/>
        <family val="2"/>
      </rPr>
      <t>Ley 1474 de 2011 art 73 - ley 1499 de 2017</t>
    </r>
  </si>
  <si>
    <r>
      <rPr>
        <b/>
        <sz val="8"/>
        <color theme="1"/>
        <rFont val="Verdana"/>
        <family val="2"/>
      </rPr>
      <t>Seguimiento a la Oficina de quejas y reclamos -PQRS</t>
    </r>
    <r>
      <rPr>
        <sz val="8"/>
        <color theme="1"/>
        <rFont val="Verdana"/>
        <family val="2"/>
      </rPr>
      <t xml:space="preserve">
Ley 1474 de 2011 art 76 - - 2011 circular conjunta 5 DAFP </t>
    </r>
  </si>
  <si>
    <r>
      <rPr>
        <b/>
        <sz val="8"/>
        <color theme="1"/>
        <rFont val="Verdana"/>
        <family val="2"/>
      </rPr>
      <t>Sistema de información y gestión del empleo - SIGEP</t>
    </r>
    <r>
      <rPr>
        <sz val="8"/>
        <color theme="1"/>
        <rFont val="Verdana"/>
        <family val="2"/>
      </rPr>
      <t xml:space="preserve"> Decreto 2842 de 2010 - 2011 circular conjunta 5 DAFP</t>
    </r>
  </si>
  <si>
    <r>
      <rPr>
        <b/>
        <sz val="8"/>
        <color theme="1"/>
        <rFont val="Verdana"/>
        <family val="2"/>
      </rPr>
      <t xml:space="preserve">Rendición de cuentas </t>
    </r>
    <r>
      <rPr>
        <sz val="8"/>
        <color theme="1"/>
        <rFont val="Verdana"/>
        <family val="2"/>
      </rPr>
      <t xml:space="preserve">Art 32, 33 ley 489 1998 - Conpes 3654 de 2010 - Ley 1712 de 2014 Manual único rendición de cuentas DAFP </t>
    </r>
  </si>
  <si>
    <r>
      <rPr>
        <b/>
        <sz val="8"/>
        <color theme="1"/>
        <rFont val="Verdana"/>
        <family val="2"/>
      </rPr>
      <t>Seguimiento a mapas de riesgos institucional</t>
    </r>
    <r>
      <rPr>
        <sz val="8"/>
        <color theme="1"/>
        <rFont val="Verdana"/>
        <family val="2"/>
      </rPr>
      <t xml:space="preserve">                                                                 1993 ley 87 - 1998 ley 489 modificado parcialemnte po el Dto 2593 de 2000 - 1999 Directiva presidencia 09 - 2000 Dto 2593 - 2001 Dto 1537 - 2005 Dto 1599</t>
    </r>
  </si>
  <si>
    <r>
      <rPr>
        <b/>
        <sz val="8"/>
        <color theme="1"/>
        <rFont val="Verdana"/>
        <family val="2"/>
      </rPr>
      <t>MECI CALIDAD - SISTEDA</t>
    </r>
    <r>
      <rPr>
        <sz val="8"/>
        <color theme="1"/>
        <rFont val="Verdana"/>
        <family val="2"/>
      </rPr>
      <t xml:space="preserve">                                          Circular 06 2005 - circular 1000 002 007 DAFP - art 133 de la ley 1753 de 2015 - Plan nacional de desarrollo 2014- 2018</t>
    </r>
  </si>
  <si>
    <r>
      <rPr>
        <b/>
        <sz val="8"/>
        <color theme="1"/>
        <rFont val="Verdana"/>
        <family val="2"/>
      </rPr>
      <t xml:space="preserve">Seguimiento a la valoración de los nuevos pasivos contingentes y la defensa juridica del estado de EKOGUIS                                    </t>
    </r>
    <r>
      <rPr>
        <sz val="8"/>
        <color theme="1"/>
        <rFont val="Verdana"/>
        <family val="2"/>
      </rPr>
      <t xml:space="preserve">2003 ley 8136 - 2002 ley 790 - 2006 ley 1105 - 2007 Decreto 1795 - 2009 circular externa 222 dirección de defensa jurídica del estado de EKOGUIS </t>
    </r>
  </si>
  <si>
    <r>
      <rPr>
        <b/>
        <sz val="8"/>
        <color theme="1"/>
        <rFont val="Verdana"/>
        <family val="2"/>
      </rPr>
      <t>Seguimiento a la publicación de los contratos en el sistema electronico para la contratación pública SECOP</t>
    </r>
    <r>
      <rPr>
        <sz val="8"/>
        <color theme="1"/>
        <rFont val="Verdana"/>
        <family val="2"/>
      </rPr>
      <t xml:space="preserve">                               2012 Decerto 019 art 223</t>
    </r>
  </si>
  <si>
    <r>
      <rPr>
        <b/>
        <sz val="8"/>
        <color theme="1"/>
        <rFont val="Verdana"/>
        <family val="2"/>
      </rPr>
      <t xml:space="preserve">Informe seguimiento al plan de mejoramiento de contraloría                            </t>
    </r>
    <r>
      <rPr>
        <sz val="8"/>
        <color theme="1"/>
        <rFont val="Verdana"/>
        <family val="2"/>
      </rPr>
      <t xml:space="preserve">  Ley 80 del 93 - decreto 1599 de 2005 - resolución orgánicva 6289 del 8 marzo 2011 - resolución orgánica 6368 del 22 agos 2011 - resolución orgánica 7350 del 29 nov 2013</t>
    </r>
  </si>
  <si>
    <r>
      <t xml:space="preserve">ACI: </t>
    </r>
    <r>
      <rPr>
        <sz val="9"/>
        <color theme="1"/>
        <rFont val="Verdana"/>
        <family val="2"/>
      </rPr>
      <t xml:space="preserve">Auditor Control Interno </t>
    </r>
  </si>
  <si>
    <r>
      <t xml:space="preserve">EST: </t>
    </r>
    <r>
      <rPr>
        <sz val="9"/>
        <color theme="1"/>
        <rFont val="Verdana"/>
        <family val="2"/>
      </rPr>
      <t>Proceso Estratégico</t>
    </r>
  </si>
  <si>
    <r>
      <t xml:space="preserve">MIS: </t>
    </r>
    <r>
      <rPr>
        <sz val="9"/>
        <color theme="1"/>
        <rFont val="Verdana"/>
        <family val="2"/>
      </rPr>
      <t>Proceso Misional</t>
    </r>
    <r>
      <rPr>
        <b/>
        <sz val="9"/>
        <color theme="1"/>
        <rFont val="Verdana"/>
        <family val="2"/>
      </rPr>
      <t xml:space="preserve"> </t>
    </r>
  </si>
  <si>
    <r>
      <t xml:space="preserve">AP: </t>
    </r>
    <r>
      <rPr>
        <sz val="9"/>
        <color theme="1"/>
        <rFont val="Verdana"/>
        <family val="2"/>
      </rPr>
      <t xml:space="preserve">Proceso de Apoyo </t>
    </r>
  </si>
  <si>
    <r>
      <t>EV:</t>
    </r>
    <r>
      <rPr>
        <sz val="9"/>
        <color theme="1"/>
        <rFont val="Verdana"/>
        <family val="2"/>
      </rPr>
      <t xml:space="preserve"> Proceso de Evaluación y Control </t>
    </r>
  </si>
  <si>
    <t>X</t>
  </si>
  <si>
    <t>SEG</t>
  </si>
  <si>
    <r>
      <t xml:space="preserve">SEG: </t>
    </r>
    <r>
      <rPr>
        <sz val="9"/>
        <color theme="1"/>
        <rFont val="Verdana"/>
        <family val="2"/>
      </rPr>
      <t xml:space="preserve">Seguimiento </t>
    </r>
  </si>
  <si>
    <t>INF</t>
  </si>
  <si>
    <r>
      <t xml:space="preserve">INF: </t>
    </r>
    <r>
      <rPr>
        <sz val="9"/>
        <color theme="1"/>
        <rFont val="Verdana"/>
        <family val="2"/>
      </rPr>
      <t>Informe</t>
    </r>
  </si>
  <si>
    <t>x</t>
  </si>
  <si>
    <t>NOMENCLATURA</t>
  </si>
  <si>
    <t>Horas</t>
  </si>
  <si>
    <t xml:space="preserve">Horas </t>
  </si>
  <si>
    <t xml:space="preserve">Total Horas Semanales </t>
  </si>
  <si>
    <t xml:space="preserve">Total Horas al día </t>
  </si>
  <si>
    <t xml:space="preserve">Total horas al mes </t>
  </si>
  <si>
    <t xml:space="preserve">Total horas año </t>
  </si>
  <si>
    <t xml:space="preserve">Vacaciones </t>
  </si>
  <si>
    <t xml:space="preserve">Total horas disponibles año </t>
  </si>
  <si>
    <t xml:space="preserve">CÁLCULO DE NECESIDADES </t>
  </si>
  <si>
    <t xml:space="preserve">Tiempo asignado auditorías legales / Auditorías a procesos </t>
  </si>
  <si>
    <t xml:space="preserve">Horas vacaciones </t>
  </si>
  <si>
    <t xml:space="preserve">Profesionales Universitarios de Control Interno </t>
  </si>
  <si>
    <t>%</t>
  </si>
  <si>
    <t xml:space="preserve">                                                                                 </t>
  </si>
  <si>
    <t>PLAN ANUAL DE AUDITORÍA 2020</t>
  </si>
  <si>
    <t>PROGRAMA ANUAL DE AUDITORIA 2020</t>
  </si>
  <si>
    <t>Planificación del sistema de garatía de la Calidad ( Sistema de gestión de la calidad, Sistema obligatorio de garantía de la caldiad, habilitación, PAMEC, MECI, altos estandares )</t>
  </si>
  <si>
    <t xml:space="preserve">Atención del paciente en urgencias </t>
  </si>
  <si>
    <t xml:space="preserve">Registro y reporte de información </t>
  </si>
  <si>
    <t xml:space="preserve">Plan de desarrollo </t>
  </si>
  <si>
    <t xml:space="preserve">Gestión del cambio </t>
  </si>
  <si>
    <t xml:space="preserve">Verificación Sarlaft </t>
  </si>
  <si>
    <t>Atención farmaceutica</t>
  </si>
  <si>
    <t xml:space="preserve">Plan de readecuación </t>
  </si>
  <si>
    <t xml:space="preserve">Gestión de las manifestaciones del usuario </t>
  </si>
  <si>
    <t xml:space="preserve">Satisfacción de los usuarios </t>
  </si>
  <si>
    <t xml:space="preserve">Gestión Documental </t>
  </si>
  <si>
    <t xml:space="preserve">Venta de servicios </t>
  </si>
  <si>
    <t xml:space="preserve">Desarrollo humano </t>
  </si>
  <si>
    <t xml:space="preserve">Seguridad y salud en el trabajo </t>
  </si>
  <si>
    <t xml:space="preserve">Hospitalización y Egreso </t>
  </si>
  <si>
    <t xml:space="preserve">POSICIÓN </t>
  </si>
  <si>
    <r>
      <rPr>
        <b/>
        <sz val="8"/>
        <color theme="1"/>
        <rFont val="Verdana"/>
        <family val="2"/>
      </rPr>
      <t>Informe Pormenorizado del Estado del Sistema de Control Interno</t>
    </r>
    <r>
      <rPr>
        <sz val="8"/>
        <color theme="1"/>
        <rFont val="Verdana"/>
        <family val="2"/>
      </rPr>
      <t xml:space="preserve">                                 1993 ley 87 - 2011 ley 1474 Seguimiento a la implementación de la política cero papel  2012 Directiva presidencia 04 - Seguimiento a la implementación manual gobierno en línea                                               2017 Dto 2573 que rige a partir del 1 ener de 2015 y deroga al decereto 2693 de 2012 - decreto 1151 de 2008 - ley 962 de 2005 - Decreto 2106 de 2019 y circular 100 -006 de 2019</t>
    </r>
  </si>
  <si>
    <r>
      <rPr>
        <b/>
        <sz val="8"/>
        <color theme="1"/>
        <rFont val="Verdana"/>
        <family val="2"/>
      </rPr>
      <t>Seguimiento funciones del comité de conciliaciones</t>
    </r>
    <r>
      <rPr>
        <sz val="8"/>
        <color theme="1"/>
        <rFont val="Verdana"/>
        <family val="2"/>
      </rPr>
      <t xml:space="preserve">                                                     2001 ley 678 - 2009 Decretos 1716 </t>
    </r>
  </si>
  <si>
    <r>
      <rPr>
        <b/>
        <sz val="8"/>
        <color theme="1"/>
        <rFont val="Verdana"/>
        <family val="2"/>
      </rPr>
      <t>Arqueos Cajas menores</t>
    </r>
    <r>
      <rPr>
        <sz val="8"/>
        <color theme="1"/>
        <rFont val="Verdana"/>
        <family val="2"/>
      </rPr>
      <t xml:space="preserve">                                      Ley 87 de 1993 plan anual de arqueos </t>
    </r>
  </si>
  <si>
    <t>Seguimiento plan de mejoramiento hospitalización 2018 (aún abierto)</t>
  </si>
  <si>
    <t>Seguimiento plan de mejoramiento gestión documental 2018 (aún abierto)</t>
  </si>
  <si>
    <t>Seguimiento plan de mejoramiento contratación 2019</t>
  </si>
  <si>
    <t>Seguimiento al plan de mejoramiento gestión estrategica 2019</t>
  </si>
  <si>
    <t xml:space="preserve">Seguimiento al plan de mejoramiento de evaluación y manejo ambulatorio de pacientes </t>
  </si>
  <si>
    <t>Seguimiento al plan de mejoramiento gestión financiera 2019</t>
  </si>
  <si>
    <t>Seguimiento plan de mejoramiento orientación al usuario (aún abierto)</t>
  </si>
  <si>
    <t>Fecha Realización: 22  Enero del 2020</t>
  </si>
  <si>
    <t>Hospitalización y Egreso (TECAR)</t>
  </si>
  <si>
    <t xml:space="preserve">Gestión farmaceutica </t>
  </si>
  <si>
    <t xml:space="preserve">Gestión del talento humano </t>
  </si>
  <si>
    <t xml:space="preserve">Gestión ambiente físico y tecnologia </t>
  </si>
  <si>
    <t>Total horas disponibles periodo Enero- Diciembre 2020 (12 Meses)</t>
  </si>
  <si>
    <t xml:space="preserve">REQUERIMIENTOS RECURSO HUMANO PROGRAMA ANUAL DE AUDITORIAS VIGENCIA 2020
</t>
  </si>
  <si>
    <t xml:space="preserve">Total de horas al año por profesional </t>
  </si>
  <si>
    <r>
      <rPr>
        <b/>
        <sz val="10"/>
        <color theme="1"/>
        <rFont val="Verdana"/>
        <family val="2"/>
      </rPr>
      <t xml:space="preserve">OBJETIVO: </t>
    </r>
    <r>
      <rPr>
        <sz val="10"/>
        <color theme="1"/>
        <rFont val="Verdana"/>
        <family val="2"/>
      </rPr>
      <t xml:space="preserve"> Relacionar las actividades de aseguramiento a ejecutar por parte del equipo de Control Interno para la vigencia 2020 en la ESE Hospital Mental de Antioquia, de manera que se proporcione una seguridad razonable de que las unidades auditables verificadas tienen controles adecuados frente riesgos que permiten el cumplimiento de metas y objetivos y la mejora de las operaciones del hospital. </t>
    </r>
  </si>
  <si>
    <t xml:space="preserve">Total horas Necesarias por profesional </t>
  </si>
  <si>
    <t>% Ocupación proyectado de un profesional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</si>
</sst>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4" x14ac:knownFonts="1">
    <font>
      <sz val="11"/>
      <color theme="1"/>
      <name val="Calibri"/>
      <family val="2"/>
      <scheme val="minor"/>
    </font>
    <font>
      <b/>
      <sz val="11"/>
      <color theme="1"/>
      <name val="Calibri"/>
      <family val="2"/>
      <scheme val="minor"/>
    </font>
    <font>
      <b/>
      <sz val="8"/>
      <color theme="1"/>
      <name val="Calibri"/>
      <family val="2"/>
      <scheme val="minor"/>
    </font>
    <font>
      <b/>
      <sz val="11"/>
      <name val="Calibri"/>
      <family val="2"/>
      <scheme val="minor"/>
    </font>
    <font>
      <sz val="11"/>
      <color theme="1"/>
      <name val="Calibri"/>
      <family val="2"/>
      <scheme val="minor"/>
    </font>
    <font>
      <sz val="10"/>
      <color theme="0"/>
      <name val="Calibri"/>
      <family val="2"/>
      <scheme val="minor"/>
    </font>
    <font>
      <sz val="11"/>
      <name val="Arial"/>
      <family val="2"/>
    </font>
    <font>
      <sz val="12"/>
      <color theme="1"/>
      <name val="Arial"/>
      <family val="2"/>
    </font>
    <font>
      <sz val="10"/>
      <name val="Arial"/>
      <family val="2"/>
    </font>
    <font>
      <b/>
      <sz val="12"/>
      <name val="Arial"/>
      <family val="2"/>
    </font>
    <font>
      <b/>
      <sz val="25"/>
      <color theme="1"/>
      <name val="Verdana"/>
      <family val="2"/>
    </font>
    <font>
      <sz val="11"/>
      <color theme="1"/>
      <name val="Verdana"/>
      <family val="2"/>
    </font>
    <font>
      <b/>
      <sz val="12"/>
      <name val="Verdana"/>
      <family val="2"/>
    </font>
    <font>
      <sz val="14"/>
      <color theme="1"/>
      <name val="Verdana"/>
      <family val="2"/>
    </font>
    <font>
      <b/>
      <sz val="11"/>
      <color theme="1"/>
      <name val="Verdana"/>
      <family val="2"/>
    </font>
    <font>
      <b/>
      <sz val="12"/>
      <color theme="1"/>
      <name val="Verdana"/>
      <family val="2"/>
    </font>
    <font>
      <b/>
      <sz val="10"/>
      <color theme="1"/>
      <name val="Verdana"/>
      <family val="2"/>
    </font>
    <font>
      <sz val="10"/>
      <color theme="1"/>
      <name val="Verdana"/>
      <family val="2"/>
    </font>
    <font>
      <sz val="12"/>
      <color theme="1"/>
      <name val="Verdana"/>
      <family val="2"/>
    </font>
    <font>
      <sz val="11"/>
      <name val="Verdana"/>
      <family val="2"/>
    </font>
    <font>
      <b/>
      <sz val="14"/>
      <color theme="1"/>
      <name val="Verdana"/>
      <family val="2"/>
    </font>
    <font>
      <b/>
      <sz val="11"/>
      <name val="Verdana"/>
      <family val="2"/>
    </font>
    <font>
      <b/>
      <sz val="14"/>
      <name val="Verdana"/>
      <family val="2"/>
    </font>
    <font>
      <sz val="10"/>
      <name val="Verdana"/>
      <family val="2"/>
    </font>
    <font>
      <sz val="10"/>
      <color theme="0"/>
      <name val="Verdana"/>
      <family val="2"/>
    </font>
    <font>
      <sz val="8"/>
      <color theme="1"/>
      <name val="Verdana"/>
      <family val="2"/>
    </font>
    <font>
      <b/>
      <sz val="10"/>
      <color rgb="FFFF0000"/>
      <name val="Verdana"/>
      <family val="2"/>
    </font>
    <font>
      <sz val="10"/>
      <color theme="0" tint="-0.249977111117893"/>
      <name val="Verdana"/>
      <family val="2"/>
    </font>
    <font>
      <sz val="9"/>
      <color theme="1"/>
      <name val="Verdana"/>
      <family val="2"/>
    </font>
    <font>
      <b/>
      <sz val="10"/>
      <name val="Verdana"/>
      <family val="2"/>
    </font>
    <font>
      <b/>
      <sz val="8"/>
      <color theme="1"/>
      <name val="Verdana"/>
      <family val="2"/>
    </font>
    <font>
      <b/>
      <sz val="8"/>
      <name val="Verdana"/>
      <family val="2"/>
    </font>
    <font>
      <b/>
      <sz val="9"/>
      <color theme="1"/>
      <name val="Verdana"/>
      <family val="2"/>
    </font>
    <font>
      <b/>
      <sz val="10"/>
      <color theme="1"/>
      <name val="Calibri"/>
      <family val="2"/>
      <scheme val="minor"/>
    </font>
  </fonts>
  <fills count="22">
    <fill>
      <patternFill patternType="none"/>
    </fill>
    <fill>
      <patternFill patternType="gray125"/>
    </fill>
    <fill>
      <patternFill patternType="solid">
        <fgColor theme="6" tint="0.39997558519241921"/>
        <bgColor indexed="64"/>
      </patternFill>
    </fill>
    <fill>
      <patternFill patternType="solid">
        <fgColor rgb="FF99FFCC"/>
        <bgColor theme="6" tint="-0.24994659260841701"/>
      </patternFill>
    </fill>
    <fill>
      <patternFill patternType="solid">
        <fgColor theme="6" tint="0.79998168889431442"/>
        <bgColor theme="6" tint="-0.24994659260841701"/>
      </patternFill>
    </fill>
    <fill>
      <patternFill patternType="solid">
        <fgColor theme="9"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rgb="FF008000"/>
        <bgColor indexed="64"/>
      </patternFill>
    </fill>
    <fill>
      <patternFill patternType="solid">
        <fgColor theme="8"/>
        <bgColor indexed="64"/>
      </patternFill>
    </fill>
    <fill>
      <patternFill patternType="solid">
        <fgColor theme="5"/>
        <bgColor indexed="64"/>
      </patternFill>
    </fill>
    <fill>
      <patternFill patternType="solid">
        <fgColor theme="7" tint="0.39997558519241921"/>
        <bgColor indexed="64"/>
      </patternFill>
    </fill>
    <fill>
      <patternFill patternType="solid">
        <fgColor theme="4"/>
        <bgColor indexed="64"/>
      </patternFill>
    </fill>
    <fill>
      <patternFill patternType="solid">
        <fgColor theme="5" tint="0.39997558519241921"/>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double">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diagonal/>
    </border>
    <border>
      <left style="thin">
        <color auto="1"/>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style="medium">
        <color indexed="64"/>
      </right>
      <top/>
      <bottom/>
      <diagonal/>
    </border>
    <border>
      <left/>
      <right style="thin">
        <color auto="1"/>
      </right>
      <top style="medium">
        <color indexed="64"/>
      </top>
      <bottom style="medium">
        <color indexed="64"/>
      </bottom>
      <diagonal/>
    </border>
    <border>
      <left style="medium">
        <color indexed="64"/>
      </left>
      <right style="thin">
        <color auto="1"/>
      </right>
      <top/>
      <bottom/>
      <diagonal/>
    </border>
    <border>
      <left/>
      <right style="thin">
        <color auto="1"/>
      </right>
      <top/>
      <bottom/>
      <diagonal/>
    </border>
    <border>
      <left style="thin">
        <color auto="1"/>
      </left>
      <right style="medium">
        <color indexed="64"/>
      </right>
      <top/>
      <bottom/>
      <diagonal/>
    </border>
    <border>
      <left style="medium">
        <color indexed="64"/>
      </left>
      <right/>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medium">
        <color indexed="64"/>
      </left>
      <right/>
      <top/>
      <bottom/>
      <diagonal/>
    </border>
    <border>
      <left style="thin">
        <color auto="1"/>
      </left>
      <right/>
      <top style="thin">
        <color auto="1"/>
      </top>
      <bottom style="medium">
        <color indexed="64"/>
      </bottom>
      <diagonal/>
    </border>
    <border>
      <left/>
      <right style="medium">
        <color indexed="64"/>
      </right>
      <top style="thin">
        <color auto="1"/>
      </top>
      <bottom/>
      <diagonal/>
    </border>
    <border>
      <left style="medium">
        <color indexed="64"/>
      </left>
      <right style="medium">
        <color indexed="64"/>
      </right>
      <top style="thin">
        <color auto="1"/>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auto="1"/>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style="thin">
        <color auto="1"/>
      </bottom>
      <diagonal/>
    </border>
    <border>
      <left style="medium">
        <color indexed="64"/>
      </left>
      <right/>
      <top style="thin">
        <color auto="1"/>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638">
    <xf numFmtId="0" fontId="0" fillId="0" borderId="0" xfId="0"/>
    <xf numFmtId="0" fontId="0" fillId="0" borderId="0" xfId="0" applyBorder="1"/>
    <xf numFmtId="0" fontId="6" fillId="3" borderId="8" xfId="0" applyFont="1" applyFill="1" applyBorder="1" applyAlignment="1">
      <alignment horizontal="center" vertical="center" wrapText="1"/>
    </xf>
    <xf numFmtId="0" fontId="7" fillId="0" borderId="0" xfId="0" applyFont="1"/>
    <xf numFmtId="0" fontId="8" fillId="4" borderId="9" xfId="0" applyFont="1" applyFill="1" applyBorder="1" applyAlignment="1">
      <alignment horizontal="left" vertical="top" wrapText="1"/>
    </xf>
    <xf numFmtId="9" fontId="9" fillId="3" borderId="10" xfId="0" applyNumberFormat="1" applyFont="1" applyFill="1" applyBorder="1" applyAlignment="1">
      <alignment horizontal="center" vertical="center"/>
    </xf>
    <xf numFmtId="0" fontId="7" fillId="0" borderId="1" xfId="0" applyFont="1" applyBorder="1" applyAlignment="1">
      <alignment horizontal="center"/>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xf>
    <xf numFmtId="9" fontId="0" fillId="0" borderId="1" xfId="2" applyFont="1" applyBorder="1" applyAlignment="1">
      <alignment horizontal="center"/>
    </xf>
    <xf numFmtId="0" fontId="0" fillId="0" borderId="0" xfId="0" applyAlignment="1">
      <alignment horizontal="center" vertical="center"/>
    </xf>
    <xf numFmtId="0" fontId="0" fillId="0" borderId="0" xfId="0" applyFill="1" applyAlignment="1">
      <alignment vertical="center"/>
    </xf>
    <xf numFmtId="0" fontId="0" fillId="0" borderId="0" xfId="0" applyBorder="1" applyAlignment="1">
      <alignment vertical="center"/>
    </xf>
    <xf numFmtId="0" fontId="0" fillId="0" borderId="0" xfId="0" applyAlignment="1">
      <alignment horizontal="center" vertical="center" wrapText="1"/>
    </xf>
    <xf numFmtId="0" fontId="0" fillId="0" borderId="0" xfId="0" applyFill="1" applyBorder="1" applyAlignment="1">
      <alignment vertical="center"/>
    </xf>
    <xf numFmtId="0" fontId="0" fillId="0" borderId="0" xfId="0" applyBorder="1" applyAlignment="1">
      <alignment horizontal="center"/>
    </xf>
    <xf numFmtId="0" fontId="0" fillId="0" borderId="0" xfId="0" applyFill="1"/>
    <xf numFmtId="9" fontId="0" fillId="0" borderId="0" xfId="2" applyFont="1" applyBorder="1" applyAlignment="1">
      <alignment horizontal="center"/>
    </xf>
    <xf numFmtId="0" fontId="0" fillId="0" borderId="0" xfId="0" applyAlignment="1">
      <alignment horizontal="center" vertical="center"/>
    </xf>
    <xf numFmtId="0" fontId="1" fillId="12" borderId="28" xfId="0" applyFont="1" applyFill="1" applyBorder="1" applyAlignment="1">
      <alignment horizontal="center" vertical="center" wrapText="1"/>
    </xf>
    <xf numFmtId="0" fontId="15" fillId="5" borderId="15"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23" xfId="0" applyFont="1" applyFill="1" applyBorder="1" applyAlignment="1">
      <alignment horizontal="center" vertical="center"/>
    </xf>
    <xf numFmtId="0" fontId="16" fillId="12" borderId="28" xfId="0" applyFont="1" applyFill="1" applyBorder="1" applyAlignment="1">
      <alignment horizontal="center" vertical="center" wrapText="1"/>
    </xf>
    <xf numFmtId="0" fontId="14" fillId="12" borderId="28" xfId="0" applyFont="1" applyFill="1" applyBorder="1" applyAlignment="1">
      <alignment horizontal="center" vertical="center" wrapText="1"/>
    </xf>
    <xf numFmtId="0" fontId="14" fillId="12" borderId="28" xfId="0" applyFont="1" applyFill="1" applyBorder="1" applyAlignment="1">
      <alignment horizontal="center" vertical="center"/>
    </xf>
    <xf numFmtId="9" fontId="16" fillId="12" borderId="28" xfId="0" applyNumberFormat="1" applyFont="1" applyFill="1" applyBorder="1" applyAlignment="1">
      <alignment horizontal="center" vertical="center" wrapText="1"/>
    </xf>
    <xf numFmtId="0" fontId="17" fillId="12" borderId="28" xfId="0" applyFont="1" applyFill="1" applyBorder="1" applyAlignment="1">
      <alignment horizontal="left" vertical="center" wrapText="1"/>
    </xf>
    <xf numFmtId="0" fontId="16" fillId="12" borderId="28" xfId="0" applyFont="1" applyFill="1" applyBorder="1" applyAlignment="1">
      <alignment horizontal="left" vertical="center" wrapText="1"/>
    </xf>
    <xf numFmtId="0" fontId="16" fillId="12" borderId="29" xfId="0" applyFont="1" applyFill="1" applyBorder="1" applyAlignment="1">
      <alignment horizontal="left" vertical="center" wrapText="1"/>
    </xf>
    <xf numFmtId="0" fontId="12" fillId="12" borderId="28" xfId="0" applyFont="1" applyFill="1" applyBorder="1" applyAlignment="1">
      <alignment horizontal="center"/>
    </xf>
    <xf numFmtId="0" fontId="11" fillId="8" borderId="16" xfId="0" applyFont="1" applyFill="1" applyBorder="1" applyAlignment="1">
      <alignment horizontal="center" vertical="center"/>
    </xf>
    <xf numFmtId="0" fontId="11" fillId="8" borderId="16" xfId="1" applyNumberFormat="1" applyFont="1" applyFill="1" applyBorder="1" applyAlignment="1">
      <alignment horizontal="center" vertical="center"/>
    </xf>
    <xf numFmtId="0" fontId="11" fillId="8" borderId="17"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1" xfId="1" applyNumberFormat="1" applyFont="1" applyFill="1" applyBorder="1" applyAlignment="1">
      <alignment horizontal="center" vertical="center"/>
    </xf>
    <xf numFmtId="0" fontId="11" fillId="8" borderId="19" xfId="0" applyFont="1" applyFill="1" applyBorder="1" applyAlignment="1">
      <alignment horizontal="center" vertical="center"/>
    </xf>
    <xf numFmtId="0" fontId="11" fillId="8" borderId="24" xfId="0" applyFont="1" applyFill="1" applyBorder="1" applyAlignment="1">
      <alignment horizontal="center" vertical="center"/>
    </xf>
    <xf numFmtId="0" fontId="11" fillId="8" borderId="24" xfId="1" applyNumberFormat="1" applyFont="1" applyFill="1" applyBorder="1" applyAlignment="1">
      <alignment horizontal="center" vertical="center"/>
    </xf>
    <xf numFmtId="0" fontId="11" fillId="8" borderId="2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1" applyNumberFormat="1" applyFont="1" applyFill="1" applyBorder="1" applyAlignment="1">
      <alignment horizontal="center" vertical="center"/>
    </xf>
    <xf numFmtId="0" fontId="11" fillId="2" borderId="2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7" xfId="1" applyNumberFormat="1" applyFont="1" applyFill="1" applyBorder="1" applyAlignment="1">
      <alignment horizontal="center" vertical="center"/>
    </xf>
    <xf numFmtId="0" fontId="11" fillId="2" borderId="5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1" applyNumberFormat="1" applyFont="1" applyFill="1" applyBorder="1" applyAlignment="1">
      <alignment horizontal="center" vertical="center"/>
    </xf>
    <xf numFmtId="0" fontId="11" fillId="2" borderId="20"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2" xfId="0" applyFont="1" applyFill="1" applyBorder="1" applyAlignment="1">
      <alignment horizontal="center" vertical="center"/>
    </xf>
    <xf numFmtId="0" fontId="11" fillId="8" borderId="6"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15" fillId="5" borderId="44" xfId="0" applyFont="1" applyFill="1" applyBorder="1" applyAlignment="1">
      <alignment horizontal="center" vertical="center"/>
    </xf>
    <xf numFmtId="0" fontId="11" fillId="8" borderId="45" xfId="0" applyFont="1" applyFill="1" applyBorder="1" applyAlignment="1">
      <alignment horizontal="center" vertical="center" wrapText="1"/>
    </xf>
    <xf numFmtId="0" fontId="15" fillId="16" borderId="58" xfId="0" applyFont="1" applyFill="1" applyBorder="1" applyAlignment="1">
      <alignment horizontal="center" vertical="center"/>
    </xf>
    <xf numFmtId="0" fontId="15" fillId="16" borderId="52" xfId="0" applyFont="1" applyFill="1" applyBorder="1" applyAlignment="1">
      <alignment horizontal="center" vertical="center"/>
    </xf>
    <xf numFmtId="0" fontId="14" fillId="16" borderId="12" xfId="0" applyFont="1" applyFill="1" applyBorder="1" applyAlignment="1">
      <alignment horizontal="center" vertical="center"/>
    </xf>
    <xf numFmtId="0" fontId="14" fillId="16" borderId="4"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48" xfId="0" applyFont="1" applyFill="1" applyBorder="1" applyAlignment="1">
      <alignment horizontal="center" vertical="center"/>
    </xf>
    <xf numFmtId="0" fontId="15" fillId="6" borderId="49" xfId="0" applyFont="1" applyFill="1" applyBorder="1" applyAlignment="1">
      <alignment horizontal="center" vertical="center"/>
    </xf>
    <xf numFmtId="0" fontId="15" fillId="6" borderId="5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14" xfId="0" applyFont="1" applyFill="1" applyBorder="1" applyAlignment="1">
      <alignment horizontal="center" vertical="center"/>
    </xf>
    <xf numFmtId="0" fontId="18" fillId="14" borderId="63"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15" xfId="0" applyFont="1" applyFill="1" applyBorder="1" applyAlignment="1">
      <alignment horizontal="center" vertical="center"/>
    </xf>
    <xf numFmtId="0" fontId="18" fillId="14" borderId="17" xfId="0" applyFont="1" applyFill="1" applyBorder="1" applyAlignment="1">
      <alignment horizontal="center" vertical="center"/>
    </xf>
    <xf numFmtId="0" fontId="15" fillId="6" borderId="18" xfId="0" applyFont="1" applyFill="1" applyBorder="1" applyAlignment="1">
      <alignment horizontal="center" vertical="center"/>
    </xf>
    <xf numFmtId="0" fontId="18" fillId="14" borderId="19" xfId="0" applyFont="1" applyFill="1" applyBorder="1" applyAlignment="1">
      <alignment horizontal="center" vertical="center"/>
    </xf>
    <xf numFmtId="0" fontId="15" fillId="6" borderId="23" xfId="0" applyFont="1" applyFill="1" applyBorder="1" applyAlignment="1">
      <alignment horizontal="center" vertical="center"/>
    </xf>
    <xf numFmtId="0" fontId="18" fillId="14" borderId="25"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62"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44" xfId="0" applyFont="1" applyFill="1" applyBorder="1" applyAlignment="1">
      <alignment horizontal="center" vertical="center"/>
    </xf>
    <xf numFmtId="0" fontId="14" fillId="6" borderId="18"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2" xfId="0" applyFont="1" applyFill="1" applyBorder="1" applyAlignment="1">
      <alignment horizontal="center" vertical="center"/>
    </xf>
    <xf numFmtId="0" fontId="11" fillId="7" borderId="4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4" fillId="6" borderId="23" xfId="0" applyFont="1" applyFill="1" applyBorder="1" applyAlignment="1">
      <alignment horizontal="center" vertical="center"/>
    </xf>
    <xf numFmtId="0" fontId="11" fillId="13" borderId="1" xfId="0" applyFont="1" applyFill="1" applyBorder="1" applyAlignment="1">
      <alignment horizontal="center" vertical="center"/>
    </xf>
    <xf numFmtId="0" fontId="0" fillId="13" borderId="0" xfId="0" applyFill="1" applyBorder="1" applyAlignment="1">
      <alignment vertical="center"/>
    </xf>
    <xf numFmtId="0" fontId="0" fillId="17" borderId="0" xfId="0" applyFill="1" applyBorder="1" applyAlignment="1">
      <alignment vertical="center"/>
    </xf>
    <xf numFmtId="0" fontId="11" fillId="13" borderId="6" xfId="0" applyFont="1" applyFill="1" applyBorder="1" applyAlignment="1">
      <alignment horizontal="center" vertical="center" wrapText="1"/>
    </xf>
    <xf numFmtId="0" fontId="13" fillId="13" borderId="1" xfId="0" applyFont="1" applyFill="1" applyBorder="1" applyAlignment="1">
      <alignment horizontal="center" vertical="center"/>
    </xf>
    <xf numFmtId="0" fontId="15" fillId="17" borderId="1" xfId="0" applyFont="1" applyFill="1" applyBorder="1" applyAlignment="1">
      <alignment horizontal="center" vertical="center"/>
    </xf>
    <xf numFmtId="0" fontId="15" fillId="17" borderId="4" xfId="0" applyFont="1" applyFill="1" applyBorder="1" applyAlignment="1">
      <alignment horizontal="center" vertical="center"/>
    </xf>
    <xf numFmtId="0" fontId="15" fillId="17" borderId="48" xfId="0" applyFont="1" applyFill="1" applyBorder="1" applyAlignment="1">
      <alignment horizontal="center" vertical="center"/>
    </xf>
    <xf numFmtId="0" fontId="11" fillId="13" borderId="45" xfId="0" applyFont="1" applyFill="1" applyBorder="1" applyAlignment="1">
      <alignment horizontal="center" vertical="center" wrapText="1"/>
    </xf>
    <xf numFmtId="0" fontId="11" fillId="13" borderId="16" xfId="0" applyFont="1" applyFill="1" applyBorder="1" applyAlignment="1">
      <alignment horizontal="center" vertical="center"/>
    </xf>
    <xf numFmtId="0" fontId="18" fillId="13" borderId="17" xfId="0" applyFont="1" applyFill="1" applyBorder="1" applyAlignment="1">
      <alignment horizontal="center" vertical="center"/>
    </xf>
    <xf numFmtId="0" fontId="15" fillId="17" borderId="49" xfId="0" applyFont="1" applyFill="1" applyBorder="1" applyAlignment="1">
      <alignment horizontal="center" vertical="center"/>
    </xf>
    <xf numFmtId="0" fontId="18" fillId="13" borderId="19" xfId="0" applyFont="1" applyFill="1" applyBorder="1" applyAlignment="1">
      <alignment horizontal="center" vertical="center"/>
    </xf>
    <xf numFmtId="0" fontId="11" fillId="13" borderId="50" xfId="0" applyFont="1" applyFill="1" applyBorder="1" applyAlignment="1">
      <alignment horizontal="center" vertical="center" wrapText="1"/>
    </xf>
    <xf numFmtId="0" fontId="11" fillId="13" borderId="24" xfId="0" applyFont="1" applyFill="1" applyBorder="1" applyAlignment="1">
      <alignment horizontal="center" vertical="center"/>
    </xf>
    <xf numFmtId="0" fontId="18" fillId="13" borderId="25" xfId="0" applyFont="1" applyFill="1" applyBorder="1" applyAlignment="1">
      <alignment horizontal="center" vertical="center"/>
    </xf>
    <xf numFmtId="0" fontId="15" fillId="17" borderId="12" xfId="0" applyFont="1" applyFill="1" applyBorder="1" applyAlignment="1">
      <alignment horizontal="center" vertical="center"/>
    </xf>
    <xf numFmtId="0" fontId="15" fillId="17" borderId="13" xfId="0" applyFont="1" applyFill="1" applyBorder="1" applyAlignment="1">
      <alignment horizontal="center" vertical="center"/>
    </xf>
    <xf numFmtId="0" fontId="15" fillId="17" borderId="52" xfId="0" applyFont="1" applyFill="1" applyBorder="1" applyAlignment="1">
      <alignment horizontal="center" vertical="center"/>
    </xf>
    <xf numFmtId="0" fontId="11" fillId="13" borderId="2" xfId="0" applyFont="1" applyFill="1" applyBorder="1" applyAlignment="1">
      <alignment horizontal="center" vertical="center"/>
    </xf>
    <xf numFmtId="0" fontId="18" fillId="13" borderId="20" xfId="0" applyFont="1" applyFill="1" applyBorder="1" applyAlignment="1">
      <alignment horizontal="center" vertical="center"/>
    </xf>
    <xf numFmtId="0" fontId="15" fillId="17" borderId="15" xfId="0" applyFont="1" applyFill="1" applyBorder="1" applyAlignment="1">
      <alignment horizontal="center" vertical="center"/>
    </xf>
    <xf numFmtId="0" fontId="15" fillId="17" borderId="44" xfId="0" applyFont="1" applyFill="1" applyBorder="1" applyAlignment="1">
      <alignment horizontal="center" vertical="center"/>
    </xf>
    <xf numFmtId="0" fontId="13" fillId="13" borderId="16" xfId="0" applyFont="1" applyFill="1" applyBorder="1" applyAlignment="1">
      <alignment horizontal="center" vertical="center"/>
    </xf>
    <xf numFmtId="0" fontId="15" fillId="17" borderId="18" xfId="0" applyFont="1" applyFill="1" applyBorder="1" applyAlignment="1">
      <alignment horizontal="center" vertical="center"/>
    </xf>
    <xf numFmtId="0" fontId="15" fillId="17" borderId="23" xfId="0" applyFont="1" applyFill="1" applyBorder="1" applyAlignment="1">
      <alignment horizontal="center" vertical="center"/>
    </xf>
    <xf numFmtId="0" fontId="15" fillId="17" borderId="62" xfId="0" applyFont="1" applyFill="1" applyBorder="1" applyAlignment="1">
      <alignment horizontal="center" vertical="center"/>
    </xf>
    <xf numFmtId="0" fontId="13" fillId="13" borderId="24" xfId="0" applyFont="1" applyFill="1" applyBorder="1" applyAlignment="1">
      <alignment horizontal="center" vertical="center"/>
    </xf>
    <xf numFmtId="0" fontId="11" fillId="13" borderId="3" xfId="0" applyFont="1" applyFill="1" applyBorder="1" applyAlignment="1">
      <alignment horizontal="center" vertical="center"/>
    </xf>
    <xf numFmtId="0" fontId="15" fillId="17" borderId="3" xfId="0" applyFont="1" applyFill="1" applyBorder="1" applyAlignment="1">
      <alignment horizontal="center" vertical="center"/>
    </xf>
    <xf numFmtId="0" fontId="11" fillId="13" borderId="54" xfId="0" applyFont="1" applyFill="1" applyBorder="1" applyAlignment="1">
      <alignment horizontal="center" vertical="center" wrapText="1"/>
    </xf>
    <xf numFmtId="0" fontId="13" fillId="0" borderId="17" xfId="0" applyFont="1" applyFill="1" applyBorder="1" applyAlignment="1">
      <alignment horizontal="center" vertical="center"/>
    </xf>
    <xf numFmtId="0" fontId="11" fillId="8" borderId="14" xfId="0" applyFont="1" applyFill="1" applyBorder="1" applyAlignment="1">
      <alignment horizontal="center" vertical="center" wrapText="1"/>
    </xf>
    <xf numFmtId="0" fontId="11" fillId="7" borderId="50" xfId="0" applyFont="1" applyFill="1" applyBorder="1" applyAlignment="1">
      <alignment horizontal="center" vertical="center" wrapText="1"/>
    </xf>
    <xf numFmtId="0" fontId="21" fillId="17" borderId="28" xfId="0" applyFont="1" applyFill="1" applyBorder="1" applyAlignment="1">
      <alignment horizontal="center" vertical="center" wrapText="1"/>
    </xf>
    <xf numFmtId="0" fontId="13" fillId="0" borderId="43" xfId="0" applyFont="1" applyFill="1" applyBorder="1" applyAlignment="1">
      <alignment horizontal="center" vertical="center"/>
    </xf>
    <xf numFmtId="0" fontId="20" fillId="6" borderId="60" xfId="0" applyFont="1" applyFill="1" applyBorder="1" applyAlignment="1">
      <alignment horizontal="center" vertical="center"/>
    </xf>
    <xf numFmtId="0" fontId="17" fillId="0" borderId="0" xfId="0" applyFont="1" applyBorder="1" applyAlignment="1">
      <alignment vertical="center"/>
    </xf>
    <xf numFmtId="0" fontId="17" fillId="0" borderId="0" xfId="0" applyFont="1"/>
    <xf numFmtId="0" fontId="17" fillId="0" borderId="0" xfId="0" applyFont="1" applyAlignment="1">
      <alignment horizontal="center" vertical="center"/>
    </xf>
    <xf numFmtId="0" fontId="5" fillId="0" borderId="0" xfId="0" applyFont="1" applyFill="1" applyBorder="1" applyAlignment="1">
      <alignment horizontal="center"/>
    </xf>
    <xf numFmtId="0" fontId="26" fillId="9" borderId="11" xfId="0" applyFont="1" applyFill="1" applyBorder="1" applyAlignment="1">
      <alignment vertical="center"/>
    </xf>
    <xf numFmtId="0" fontId="24" fillId="9" borderId="0" xfId="0" applyFont="1" applyFill="1" applyBorder="1" applyAlignment="1">
      <alignment vertical="center"/>
    </xf>
    <xf numFmtId="0" fontId="23" fillId="0" borderId="71" xfId="0" applyFont="1" applyFill="1" applyBorder="1"/>
    <xf numFmtId="0" fontId="23" fillId="0" borderId="72" xfId="0" applyFont="1" applyFill="1" applyBorder="1"/>
    <xf numFmtId="0" fontId="23" fillId="0" borderId="71" xfId="0" applyFont="1" applyBorder="1"/>
    <xf numFmtId="0" fontId="23" fillId="0" borderId="72" xfId="0" applyFont="1" applyBorder="1"/>
    <xf numFmtId="0" fontId="16" fillId="0" borderId="60" xfId="0" applyFont="1" applyBorder="1" applyAlignment="1">
      <alignment horizontal="center" vertical="center"/>
    </xf>
    <xf numFmtId="0" fontId="25" fillId="0" borderId="42" xfId="0" applyFont="1" applyBorder="1" applyAlignment="1">
      <alignment horizontal="left" vertical="center" wrapText="1"/>
    </xf>
    <xf numFmtId="0" fontId="17" fillId="0" borderId="42" xfId="0" applyFont="1" applyBorder="1" applyAlignment="1">
      <alignment horizontal="center" vertical="center" wrapText="1"/>
    </xf>
    <xf numFmtId="0" fontId="17" fillId="19" borderId="42" xfId="0" applyFont="1" applyFill="1" applyBorder="1" applyAlignment="1">
      <alignment horizontal="center" vertical="center" wrapText="1"/>
    </xf>
    <xf numFmtId="0" fontId="23" fillId="0" borderId="42" xfId="0" applyFont="1" applyFill="1" applyBorder="1" applyAlignment="1">
      <alignment horizontal="center" vertical="center"/>
    </xf>
    <xf numFmtId="0" fontId="23" fillId="0" borderId="42" xfId="0" applyFont="1" applyBorder="1" applyAlignment="1">
      <alignment horizontal="center" vertical="center"/>
    </xf>
    <xf numFmtId="0" fontId="23" fillId="0" borderId="42" xfId="0" applyFont="1" applyBorder="1" applyAlignment="1">
      <alignment vertical="center"/>
    </xf>
    <xf numFmtId="0" fontId="23" fillId="11" borderId="42" xfId="0" applyFont="1" applyFill="1" applyBorder="1" applyAlignment="1">
      <alignment horizontal="center" vertical="center"/>
    </xf>
    <xf numFmtId="0" fontId="23" fillId="10" borderId="43" xfId="0" applyFont="1" applyFill="1" applyBorder="1" applyAlignment="1">
      <alignment horizontal="center" vertical="center"/>
    </xf>
    <xf numFmtId="0" fontId="23" fillId="0" borderId="36" xfId="0" applyFont="1" applyBorder="1" applyAlignment="1">
      <alignment vertical="center"/>
    </xf>
    <xf numFmtId="0" fontId="23" fillId="0" borderId="27" xfId="0" applyFont="1" applyBorder="1" applyAlignment="1">
      <alignment vertical="center"/>
    </xf>
    <xf numFmtId="0" fontId="23" fillId="0" borderId="68" xfId="0" applyFont="1" applyFill="1" applyBorder="1" applyAlignment="1">
      <alignment horizontal="center" vertical="center"/>
    </xf>
    <xf numFmtId="0" fontId="23" fillId="0" borderId="68" xfId="0" applyFont="1" applyBorder="1" applyAlignment="1">
      <alignment horizontal="center" vertical="center"/>
    </xf>
    <xf numFmtId="0" fontId="23" fillId="0" borderId="68" xfId="0" applyFont="1" applyBorder="1" applyAlignment="1">
      <alignment vertical="center"/>
    </xf>
    <xf numFmtId="0" fontId="23" fillId="11" borderId="68" xfId="0" applyFont="1" applyFill="1" applyBorder="1" applyAlignment="1">
      <alignment horizontal="center" vertical="center"/>
    </xf>
    <xf numFmtId="0" fontId="23" fillId="10" borderId="68"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2" xfId="0" applyFont="1" applyFill="1" applyBorder="1" applyAlignment="1">
      <alignment vertical="center"/>
    </xf>
    <xf numFmtId="0" fontId="29" fillId="12" borderId="28" xfId="0" applyFont="1" applyFill="1" applyBorder="1" applyAlignment="1">
      <alignment horizontal="center" vertical="center" wrapText="1"/>
    </xf>
    <xf numFmtId="0" fontId="29" fillId="12" borderId="28" xfId="0" applyFont="1" applyFill="1" applyBorder="1" applyAlignment="1">
      <alignment horizontal="center" vertical="center"/>
    </xf>
    <xf numFmtId="0" fontId="29" fillId="12" borderId="72" xfId="0" applyFont="1" applyFill="1" applyBorder="1" applyAlignment="1">
      <alignment horizontal="center" vertical="center"/>
    </xf>
    <xf numFmtId="0" fontId="15" fillId="0" borderId="28" xfId="0" applyFont="1" applyBorder="1" applyAlignment="1">
      <alignment horizontal="center" vertical="center"/>
    </xf>
    <xf numFmtId="0" fontId="32" fillId="19" borderId="30" xfId="0" applyFont="1" applyFill="1" applyBorder="1" applyAlignment="1">
      <alignment horizontal="left" vertical="center"/>
    </xf>
    <xf numFmtId="0" fontId="32" fillId="5" borderId="51" xfId="0" applyFont="1" applyFill="1" applyBorder="1" applyAlignment="1">
      <alignment horizontal="left" vertical="center"/>
    </xf>
    <xf numFmtId="0" fontId="32" fillId="6" borderId="51" xfId="0" applyFont="1" applyFill="1" applyBorder="1" applyAlignment="1">
      <alignment horizontal="left" vertical="center"/>
    </xf>
    <xf numFmtId="0" fontId="32" fillId="17" borderId="51" xfId="0" applyFont="1" applyFill="1" applyBorder="1" applyAlignment="1">
      <alignment horizontal="left" vertical="center"/>
    </xf>
    <xf numFmtId="0" fontId="32" fillId="16" borderId="51" xfId="0" applyFont="1" applyFill="1" applyBorder="1" applyAlignment="1">
      <alignment horizontal="left" vertical="center"/>
    </xf>
    <xf numFmtId="0" fontId="32" fillId="21" borderId="51" xfId="0" applyFont="1" applyFill="1" applyBorder="1" applyAlignment="1">
      <alignment horizontal="left" vertical="center"/>
    </xf>
    <xf numFmtId="0" fontId="32" fillId="20" borderId="31" xfId="0" applyFont="1" applyFill="1" applyBorder="1" applyAlignment="1">
      <alignment horizontal="left" vertical="center"/>
    </xf>
    <xf numFmtId="0" fontId="31" fillId="12" borderId="28" xfId="0" applyFont="1" applyFill="1" applyBorder="1" applyAlignment="1">
      <alignment horizontal="center" vertical="center"/>
    </xf>
    <xf numFmtId="0" fontId="24" fillId="0" borderId="55" xfId="0" applyFont="1" applyFill="1" applyBorder="1" applyAlignment="1">
      <alignment horizontal="center" vertical="center"/>
    </xf>
    <xf numFmtId="0" fontId="24" fillId="9" borderId="76" xfId="0" applyFont="1" applyFill="1" applyBorder="1" applyAlignment="1">
      <alignment vertical="center"/>
    </xf>
    <xf numFmtId="0" fontId="0" fillId="0" borderId="77" xfId="0" applyBorder="1"/>
    <xf numFmtId="0" fontId="0" fillId="0" borderId="71" xfId="0" applyBorder="1"/>
    <xf numFmtId="0" fontId="0" fillId="0" borderId="74" xfId="0" applyBorder="1"/>
    <xf numFmtId="0" fontId="0" fillId="0" borderId="61" xfId="0" applyBorder="1"/>
    <xf numFmtId="0" fontId="0" fillId="0" borderId="76" xfId="0" applyBorder="1"/>
    <xf numFmtId="0" fontId="0" fillId="0" borderId="65" xfId="0" applyBorder="1"/>
    <xf numFmtId="0" fontId="1" fillId="0" borderId="75" xfId="0" applyFont="1" applyBorder="1" applyAlignment="1">
      <alignment horizontal="center" vertical="top" wrapText="1"/>
    </xf>
    <xf numFmtId="0" fontId="0" fillId="0" borderId="72" xfId="0" applyBorder="1"/>
    <xf numFmtId="0" fontId="0" fillId="0" borderId="73" xfId="0" applyBorder="1"/>
    <xf numFmtId="0" fontId="18" fillId="0" borderId="1" xfId="0" applyFont="1" applyBorder="1" applyAlignment="1">
      <alignment horizontal="right" vertical="center"/>
    </xf>
    <xf numFmtId="0" fontId="18" fillId="0" borderId="16" xfId="0" applyFont="1" applyBorder="1" applyAlignment="1">
      <alignment horizontal="right" vertical="center"/>
    </xf>
    <xf numFmtId="0" fontId="18" fillId="0" borderId="17" xfId="0" applyFont="1" applyBorder="1"/>
    <xf numFmtId="0" fontId="18" fillId="0" borderId="19" xfId="0" applyFont="1" applyBorder="1"/>
    <xf numFmtId="0" fontId="18" fillId="0" borderId="24" xfId="0" applyFont="1" applyBorder="1"/>
    <xf numFmtId="0" fontId="18" fillId="0" borderId="25" xfId="0" applyFont="1" applyBorder="1"/>
    <xf numFmtId="0" fontId="15" fillId="0" borderId="0" xfId="0" applyFont="1" applyBorder="1" applyAlignment="1">
      <alignment horizontal="left"/>
    </xf>
    <xf numFmtId="0" fontId="18" fillId="0" borderId="0" xfId="0" applyFont="1" applyBorder="1"/>
    <xf numFmtId="0" fontId="15" fillId="9" borderId="23" xfId="0" applyFont="1" applyFill="1" applyBorder="1" applyAlignment="1">
      <alignment horizontal="left"/>
    </xf>
    <xf numFmtId="0" fontId="15" fillId="9" borderId="24" xfId="0" applyFont="1" applyFill="1" applyBorder="1" applyAlignment="1">
      <alignment horizontal="left"/>
    </xf>
    <xf numFmtId="0" fontId="16" fillId="0" borderId="0" xfId="0" applyFont="1" applyBorder="1" applyAlignment="1">
      <alignment horizontal="center" vertical="center"/>
    </xf>
    <xf numFmtId="0" fontId="17" fillId="11"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27" fillId="11" borderId="0" xfId="0" applyFont="1" applyFill="1" applyBorder="1" applyAlignment="1">
      <alignment horizontal="center" vertical="center"/>
    </xf>
    <xf numFmtId="0" fontId="17" fillId="11" borderId="0" xfId="0" applyFont="1" applyFill="1" applyBorder="1" applyAlignment="1">
      <alignment horizontal="center" vertical="center"/>
    </xf>
    <xf numFmtId="0" fontId="17" fillId="11" borderId="0" xfId="0" applyFont="1" applyFill="1" applyBorder="1" applyAlignment="1">
      <alignment horizontal="center" vertical="center" wrapText="1"/>
    </xf>
    <xf numFmtId="0" fontId="17" fillId="11" borderId="0" xfId="0" applyFont="1" applyFill="1" applyBorder="1" applyAlignment="1">
      <alignment horizontal="center"/>
    </xf>
    <xf numFmtId="0" fontId="27" fillId="11" borderId="0" xfId="0" applyFont="1" applyFill="1" applyBorder="1" applyAlignment="1">
      <alignment horizontal="center"/>
    </xf>
    <xf numFmtId="0" fontId="17" fillId="11" borderId="0" xfId="0" applyFont="1" applyFill="1"/>
    <xf numFmtId="0" fontId="17" fillId="12" borderId="28" xfId="0" applyFont="1" applyFill="1" applyBorder="1" applyAlignment="1">
      <alignment horizontal="center" vertical="center" wrapText="1"/>
    </xf>
    <xf numFmtId="0" fontId="15" fillId="12" borderId="28" xfId="0" applyFont="1" applyFill="1" applyBorder="1" applyAlignment="1">
      <alignment horizontal="left" vertical="center" wrapText="1"/>
    </xf>
    <xf numFmtId="0" fontId="18" fillId="0" borderId="30" xfId="0" applyFont="1" applyBorder="1" applyAlignment="1">
      <alignment horizontal="center" vertical="center"/>
    </xf>
    <xf numFmtId="0" fontId="18" fillId="0" borderId="51" xfId="0" applyFont="1" applyBorder="1" applyAlignment="1">
      <alignment horizontal="center" vertical="center"/>
    </xf>
    <xf numFmtId="9" fontId="18" fillId="0" borderId="31" xfId="2" applyFont="1" applyBorder="1" applyAlignment="1">
      <alignment horizontal="center" vertical="center"/>
    </xf>
    <xf numFmtId="0" fontId="18" fillId="0" borderId="30" xfId="0" applyFont="1" applyBorder="1"/>
    <xf numFmtId="0" fontId="18" fillId="0" borderId="51" xfId="0" applyFont="1" applyBorder="1"/>
    <xf numFmtId="0" fontId="18" fillId="0" borderId="31" xfId="0" applyFont="1" applyBorder="1"/>
    <xf numFmtId="0" fontId="23" fillId="11" borderId="68" xfId="0" applyFont="1" applyFill="1" applyBorder="1" applyAlignment="1">
      <alignment vertical="center"/>
    </xf>
    <xf numFmtId="0" fontId="23" fillId="11" borderId="43"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1" xfId="0" applyFont="1" applyFill="1" applyBorder="1" applyAlignment="1">
      <alignment horizontal="center" vertical="center"/>
    </xf>
    <xf numFmtId="0" fontId="3" fillId="10" borderId="24" xfId="0" applyFont="1" applyFill="1" applyBorder="1" applyAlignment="1">
      <alignment horizontal="center" vertical="center"/>
    </xf>
    <xf numFmtId="0" fontId="3" fillId="10" borderId="6"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28"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xf>
    <xf numFmtId="0" fontId="11" fillId="8" borderId="45" xfId="0" applyFont="1" applyFill="1" applyBorder="1" applyAlignment="1">
      <alignment horizontal="left" vertical="center" wrapText="1"/>
    </xf>
    <xf numFmtId="0" fontId="11" fillId="8" borderId="6" xfId="0" applyFont="1" applyFill="1" applyBorder="1" applyAlignment="1">
      <alignment horizontal="left" vertical="center" wrapText="1"/>
    </xf>
    <xf numFmtId="0" fontId="11" fillId="8" borderId="50"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1" fillId="2" borderId="56"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13" borderId="45" xfId="0" applyFont="1" applyFill="1" applyBorder="1" applyAlignment="1">
      <alignment horizontal="left" vertical="center" wrapText="1"/>
    </xf>
    <xf numFmtId="0" fontId="11" fillId="13" borderId="6" xfId="0" applyFont="1" applyFill="1" applyBorder="1" applyAlignment="1">
      <alignment horizontal="left" vertical="center" wrapText="1"/>
    </xf>
    <xf numFmtId="0" fontId="11" fillId="13" borderId="14" xfId="0" applyFont="1" applyFill="1" applyBorder="1" applyAlignment="1">
      <alignment horizontal="left" vertical="center" wrapText="1"/>
    </xf>
    <xf numFmtId="0" fontId="15" fillId="17" borderId="2" xfId="0" applyFont="1" applyFill="1" applyBorder="1" applyAlignment="1">
      <alignment horizontal="center" vertical="center"/>
    </xf>
    <xf numFmtId="0" fontId="19" fillId="2" borderId="45" xfId="0" applyFont="1" applyFill="1" applyBorder="1" applyAlignment="1">
      <alignment horizontal="left" vertical="center" wrapText="1"/>
    </xf>
    <xf numFmtId="0" fontId="11" fillId="13" borderId="1" xfId="0" applyFont="1" applyFill="1" applyBorder="1" applyAlignment="1">
      <alignment horizontal="left" vertical="center" wrapText="1"/>
    </xf>
    <xf numFmtId="0" fontId="11" fillId="13" borderId="16" xfId="0" applyFont="1" applyFill="1" applyBorder="1" applyAlignment="1">
      <alignment horizontal="left" vertical="center" wrapText="1"/>
    </xf>
    <xf numFmtId="0" fontId="11" fillId="13" borderId="24" xfId="0" applyFont="1" applyFill="1" applyBorder="1" applyAlignment="1">
      <alignment vertical="center"/>
    </xf>
    <xf numFmtId="0" fontId="11" fillId="13" borderId="16"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18" fillId="14" borderId="22" xfId="0" applyFont="1" applyFill="1" applyBorder="1" applyAlignment="1">
      <alignment horizontal="center" vertical="center"/>
    </xf>
    <xf numFmtId="0" fontId="11" fillId="13" borderId="3" xfId="0" applyFont="1" applyFill="1" applyBorder="1" applyAlignment="1">
      <alignment horizontal="left" vertical="center" wrapText="1"/>
    </xf>
    <xf numFmtId="0" fontId="13" fillId="13" borderId="3" xfId="0" applyFont="1" applyFill="1" applyBorder="1" applyAlignment="1">
      <alignment horizontal="center" vertical="center"/>
    </xf>
    <xf numFmtId="0" fontId="18" fillId="8" borderId="34" xfId="0" applyFont="1" applyFill="1" applyBorder="1" applyAlignment="1">
      <alignment horizontal="center" vertical="center"/>
    </xf>
    <xf numFmtId="0" fontId="18" fillId="8" borderId="39" xfId="0" applyFont="1" applyFill="1" applyBorder="1" applyAlignment="1">
      <alignment horizontal="center" vertical="center"/>
    </xf>
    <xf numFmtId="0" fontId="18" fillId="8" borderId="40" xfId="0" applyFont="1" applyFill="1" applyBorder="1" applyAlignment="1">
      <alignment horizontal="center" vertical="center"/>
    </xf>
    <xf numFmtId="164" fontId="18" fillId="8" borderId="40" xfId="0" applyNumberFormat="1" applyFont="1" applyFill="1" applyBorder="1" applyAlignment="1">
      <alignment horizontal="center" vertical="center"/>
    </xf>
    <xf numFmtId="0" fontId="18" fillId="8" borderId="41"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18" fillId="2" borderId="39" xfId="0" applyFont="1" applyFill="1" applyBorder="1" applyAlignment="1">
      <alignment horizontal="center" vertical="center"/>
    </xf>
    <xf numFmtId="0" fontId="19" fillId="2" borderId="6" xfId="0" applyFont="1" applyFill="1" applyBorder="1" applyAlignment="1">
      <alignment horizontal="left" vertical="center" wrapText="1"/>
    </xf>
    <xf numFmtId="0" fontId="19" fillId="2" borderId="1" xfId="0" applyFont="1" applyFill="1" applyBorder="1" applyAlignment="1">
      <alignment horizontal="center" vertical="center"/>
    </xf>
    <xf numFmtId="0" fontId="19" fillId="2" borderId="19" xfId="0" applyFont="1" applyFill="1" applyBorder="1" applyAlignment="1">
      <alignment horizontal="center" vertical="center"/>
    </xf>
    <xf numFmtId="0" fontId="18" fillId="2" borderId="40" xfId="0" applyFont="1" applyFill="1" applyBorder="1" applyAlignment="1">
      <alignment horizontal="center" vertical="center"/>
    </xf>
    <xf numFmtId="0" fontId="19" fillId="2" borderId="14" xfId="0" applyFont="1" applyFill="1" applyBorder="1" applyAlignment="1">
      <alignment horizontal="left" vertical="center" wrapText="1"/>
    </xf>
    <xf numFmtId="0" fontId="19" fillId="2" borderId="2" xfId="0" applyFont="1" applyFill="1" applyBorder="1" applyAlignment="1">
      <alignment horizontal="center" vertical="center"/>
    </xf>
    <xf numFmtId="0" fontId="19" fillId="2" borderId="20" xfId="0" applyFont="1" applyFill="1" applyBorder="1" applyAlignment="1">
      <alignment horizontal="center" vertical="center"/>
    </xf>
    <xf numFmtId="0" fontId="18" fillId="2" borderId="63" xfId="0" applyFont="1" applyFill="1" applyBorder="1" applyAlignment="1">
      <alignment horizontal="center" vertical="center"/>
    </xf>
    <xf numFmtId="0" fontId="11" fillId="2" borderId="45" xfId="0" applyFont="1" applyFill="1" applyBorder="1" applyAlignment="1">
      <alignment horizontal="left" vertical="center" wrapText="1"/>
    </xf>
    <xf numFmtId="0" fontId="13" fillId="2" borderId="16"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6" xfId="0" applyFont="1" applyFill="1" applyBorder="1" applyAlignment="1">
      <alignment horizontal="left" vertical="center" wrapText="1"/>
    </xf>
    <xf numFmtId="0" fontId="13"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4" fillId="17" borderId="55" xfId="0" applyFont="1" applyFill="1" applyBorder="1" applyAlignment="1">
      <alignment horizontal="center" vertical="center"/>
    </xf>
    <xf numFmtId="0" fontId="14" fillId="17" borderId="11" xfId="0" applyFont="1" applyFill="1" applyBorder="1" applyAlignment="1">
      <alignment horizontal="center" vertical="center"/>
    </xf>
    <xf numFmtId="0" fontId="14" fillId="17" borderId="26" xfId="0" applyFont="1" applyFill="1" applyBorder="1" applyAlignment="1">
      <alignment horizontal="center" vertical="center" wrapText="1"/>
    </xf>
    <xf numFmtId="0" fontId="11" fillId="13" borderId="27" xfId="0" applyFont="1" applyFill="1" applyBorder="1" applyAlignment="1">
      <alignment horizontal="left" vertical="center" wrapText="1"/>
    </xf>
    <xf numFmtId="0" fontId="11" fillId="13" borderId="27" xfId="0" applyFont="1" applyFill="1" applyBorder="1" applyAlignment="1">
      <alignment horizontal="center" vertical="center"/>
    </xf>
    <xf numFmtId="0" fontId="11" fillId="13" borderId="27" xfId="1" applyNumberFormat="1" applyFont="1" applyFill="1" applyBorder="1" applyAlignment="1">
      <alignment horizontal="center" vertical="center"/>
    </xf>
    <xf numFmtId="0" fontId="11" fillId="13" borderId="38" xfId="0" applyFont="1" applyFill="1" applyBorder="1" applyAlignment="1">
      <alignment horizontal="center" vertical="center"/>
    </xf>
    <xf numFmtId="0" fontId="15" fillId="17" borderId="16" xfId="0" applyFont="1" applyFill="1" applyBorder="1" applyAlignment="1">
      <alignment horizontal="center" vertical="center"/>
    </xf>
    <xf numFmtId="0" fontId="15" fillId="17" borderId="24" xfId="0" applyFont="1" applyFill="1" applyBorder="1" applyAlignment="1">
      <alignment horizontal="center" vertical="center"/>
    </xf>
    <xf numFmtId="0" fontId="11" fillId="13" borderId="24" xfId="0" applyFont="1" applyFill="1" applyBorder="1" applyAlignment="1">
      <alignment horizontal="left" vertical="center" wrapText="1"/>
    </xf>
    <xf numFmtId="0" fontId="13" fillId="2" borderId="2" xfId="0" applyFont="1" applyFill="1" applyBorder="1" applyAlignment="1">
      <alignment horizontal="center" vertical="center"/>
    </xf>
    <xf numFmtId="0" fontId="11" fillId="2" borderId="16"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3" fillId="2" borderId="24" xfId="0" applyFont="1" applyFill="1" applyBorder="1" applyAlignment="1">
      <alignment horizontal="center" vertical="center"/>
    </xf>
    <xf numFmtId="0" fontId="11" fillId="2" borderId="24"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19" xfId="0" applyFont="1" applyFill="1" applyBorder="1" applyAlignment="1">
      <alignment horizontal="center" vertical="center"/>
    </xf>
    <xf numFmtId="0" fontId="11" fillId="2" borderId="50" xfId="0" applyFont="1" applyFill="1" applyBorder="1" applyAlignment="1">
      <alignment horizontal="left" vertical="center" wrapText="1"/>
    </xf>
    <xf numFmtId="0" fontId="18" fillId="2" borderId="25" xfId="0" applyFont="1" applyFill="1" applyBorder="1" applyAlignment="1">
      <alignment horizontal="center" vertical="center"/>
    </xf>
    <xf numFmtId="0" fontId="18" fillId="2" borderId="17"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70"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3" fillId="0" borderId="19" xfId="0" applyFont="1" applyFill="1" applyBorder="1" applyAlignment="1">
      <alignment horizontal="center" vertical="center"/>
    </xf>
    <xf numFmtId="0" fontId="11" fillId="13" borderId="24" xfId="0" applyFont="1" applyFill="1" applyBorder="1" applyAlignment="1">
      <alignment horizontal="center" vertical="center" wrapText="1"/>
    </xf>
    <xf numFmtId="0" fontId="13" fillId="0" borderId="25" xfId="0" applyFont="1" applyFill="1" applyBorder="1" applyAlignment="1">
      <alignment horizontal="center" vertical="center"/>
    </xf>
    <xf numFmtId="0" fontId="22" fillId="12" borderId="46" xfId="0" applyFont="1" applyFill="1" applyBorder="1" applyAlignment="1">
      <alignment horizontal="center" vertical="center" wrapText="1" shrinkToFit="1"/>
    </xf>
    <xf numFmtId="0" fontId="11" fillId="15" borderId="1" xfId="0" applyFont="1" applyFill="1" applyBorder="1" applyAlignment="1">
      <alignment horizontal="center" vertical="center" wrapText="1"/>
    </xf>
    <xf numFmtId="0" fontId="0" fillId="0" borderId="1" xfId="0" applyBorder="1"/>
    <xf numFmtId="0" fontId="13" fillId="0" borderId="4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12" xfId="0" applyFont="1" applyFill="1" applyBorder="1" applyAlignment="1">
      <alignment horizontal="center" vertical="center"/>
    </xf>
    <xf numFmtId="164" fontId="13" fillId="0" borderId="12" xfId="0" applyNumberFormat="1" applyFont="1" applyFill="1" applyBorder="1" applyAlignment="1">
      <alignment horizontal="center" vertical="center"/>
    </xf>
    <xf numFmtId="0" fontId="13" fillId="0" borderId="69" xfId="0" applyFont="1" applyFill="1" applyBorder="1" applyAlignment="1">
      <alignment horizontal="center" vertical="center"/>
    </xf>
    <xf numFmtId="0" fontId="13" fillId="14" borderId="12" xfId="0" applyFont="1" applyFill="1" applyBorder="1" applyAlignment="1">
      <alignment horizontal="center" vertical="center"/>
    </xf>
    <xf numFmtId="0" fontId="13" fillId="14" borderId="44" xfId="0" applyFont="1" applyFill="1" applyBorder="1" applyAlignment="1">
      <alignment horizontal="center" vertical="center"/>
    </xf>
    <xf numFmtId="0" fontId="13" fillId="14" borderId="4" xfId="0" applyFont="1" applyFill="1" applyBorder="1" applyAlignment="1">
      <alignment horizontal="center" vertical="center"/>
    </xf>
    <xf numFmtId="0" fontId="13" fillId="14" borderId="62" xfId="0" applyFont="1" applyFill="1" applyBorder="1" applyAlignment="1">
      <alignment horizontal="center" vertical="center"/>
    </xf>
    <xf numFmtId="0" fontId="12" fillId="12" borderId="46" xfId="0" applyFont="1" applyFill="1" applyBorder="1" applyAlignment="1">
      <alignment horizontal="center" vertical="center" wrapText="1" shrinkToFit="1"/>
    </xf>
    <xf numFmtId="0" fontId="12" fillId="0" borderId="77" xfId="0" applyFont="1" applyFill="1" applyBorder="1" applyAlignment="1">
      <alignment horizontal="center" vertical="center" wrapText="1" shrinkToFit="1"/>
    </xf>
    <xf numFmtId="0" fontId="15" fillId="0" borderId="2" xfId="0" applyFont="1" applyBorder="1" applyAlignment="1">
      <alignment horizontal="center" vertical="center"/>
    </xf>
    <xf numFmtId="0" fontId="13" fillId="0" borderId="68" xfId="0" applyFont="1" applyFill="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xf>
    <xf numFmtId="0" fontId="13" fillId="0" borderId="17" xfId="0" applyFont="1" applyBorder="1" applyAlignment="1">
      <alignment horizontal="center" vertical="center"/>
    </xf>
    <xf numFmtId="0" fontId="12" fillId="6" borderId="42" xfId="0" applyFont="1" applyFill="1" applyBorder="1" applyAlignment="1">
      <alignment horizontal="center" vertical="center" wrapText="1"/>
    </xf>
    <xf numFmtId="0" fontId="20" fillId="6" borderId="15" xfId="0" applyFont="1" applyFill="1" applyBorder="1" applyAlignment="1">
      <alignment horizontal="center" vertical="center"/>
    </xf>
    <xf numFmtId="0" fontId="20" fillId="6" borderId="18" xfId="0" applyFont="1" applyFill="1" applyBorder="1" applyAlignment="1">
      <alignment horizontal="center" vertical="center"/>
    </xf>
    <xf numFmtId="0" fontId="20" fillId="6" borderId="23" xfId="0" applyFont="1" applyFill="1" applyBorder="1" applyAlignment="1">
      <alignment horizontal="center" vertical="center"/>
    </xf>
    <xf numFmtId="0" fontId="20" fillId="17" borderId="3" xfId="0" applyFont="1" applyFill="1" applyBorder="1" applyAlignment="1">
      <alignment horizontal="center" vertical="center"/>
    </xf>
    <xf numFmtId="0" fontId="20" fillId="17" borderId="1" xfId="0" applyFont="1" applyFill="1" applyBorder="1" applyAlignment="1">
      <alignment horizontal="center" vertical="center"/>
    </xf>
    <xf numFmtId="0" fontId="13" fillId="15" borderId="17" xfId="0" applyFont="1" applyFill="1" applyBorder="1" applyAlignment="1">
      <alignment horizontal="center" vertical="center"/>
    </xf>
    <xf numFmtId="0" fontId="21" fillId="15" borderId="1" xfId="0" applyFont="1" applyFill="1" applyBorder="1" applyAlignment="1">
      <alignment horizontal="center" vertical="center"/>
    </xf>
    <xf numFmtId="0" fontId="13" fillId="15" borderId="19" xfId="0" applyFont="1" applyFill="1" applyBorder="1" applyAlignment="1">
      <alignment horizontal="center" vertical="center"/>
    </xf>
    <xf numFmtId="0" fontId="11" fillId="15" borderId="24" xfId="0" applyFont="1" applyFill="1" applyBorder="1" applyAlignment="1">
      <alignment horizontal="center" vertical="center" wrapText="1"/>
    </xf>
    <xf numFmtId="0" fontId="21" fillId="15" borderId="24" xfId="0" applyFont="1" applyFill="1" applyBorder="1" applyAlignment="1">
      <alignment horizontal="center" vertical="center"/>
    </xf>
    <xf numFmtId="0" fontId="13" fillId="15" borderId="25" xfId="0" applyFont="1" applyFill="1" applyBorder="1" applyAlignment="1">
      <alignment horizontal="center" vertical="center"/>
    </xf>
    <xf numFmtId="0" fontId="22" fillId="12" borderId="77" xfId="0" applyFont="1" applyFill="1" applyBorder="1" applyAlignment="1">
      <alignment horizontal="center" vertical="center" wrapText="1" shrinkToFit="1"/>
    </xf>
    <xf numFmtId="0" fontId="13" fillId="13" borderId="44" xfId="0" applyFont="1" applyFill="1" applyBorder="1" applyAlignment="1">
      <alignment horizontal="center" vertical="center"/>
    </xf>
    <xf numFmtId="0" fontId="13" fillId="13" borderId="17" xfId="0" applyFont="1" applyFill="1" applyBorder="1" applyAlignment="1">
      <alignment horizontal="center" vertical="center"/>
    </xf>
    <xf numFmtId="0" fontId="13" fillId="13" borderId="4" xfId="0" applyFont="1" applyFill="1" applyBorder="1" applyAlignment="1">
      <alignment horizontal="center" vertical="center"/>
    </xf>
    <xf numFmtId="0" fontId="13" fillId="13" borderId="19" xfId="0" applyFont="1" applyFill="1" applyBorder="1" applyAlignment="1">
      <alignment horizontal="center" vertical="center"/>
    </xf>
    <xf numFmtId="0" fontId="13" fillId="13" borderId="62" xfId="0" applyFont="1" applyFill="1" applyBorder="1" applyAlignment="1">
      <alignment horizontal="center" vertical="center"/>
    </xf>
    <xf numFmtId="0" fontId="13" fillId="13" borderId="25" xfId="0" applyFont="1" applyFill="1" applyBorder="1" applyAlignment="1">
      <alignment horizontal="center" vertical="center"/>
    </xf>
    <xf numFmtId="0" fontId="13" fillId="13" borderId="12" xfId="0" applyFont="1" applyFill="1" applyBorder="1" applyAlignment="1">
      <alignment horizontal="center" vertical="center"/>
    </xf>
    <xf numFmtId="0" fontId="13" fillId="13" borderId="22" xfId="0" applyFont="1" applyFill="1" applyBorder="1" applyAlignment="1">
      <alignment horizontal="center" vertical="center"/>
    </xf>
    <xf numFmtId="0" fontId="20" fillId="17" borderId="15" xfId="0" applyFont="1" applyFill="1" applyBorder="1" applyAlignment="1">
      <alignment horizontal="center" vertical="center"/>
    </xf>
    <xf numFmtId="0" fontId="20" fillId="17" borderId="18" xfId="0" applyFont="1" applyFill="1" applyBorder="1" applyAlignment="1">
      <alignment horizontal="center" vertical="center"/>
    </xf>
    <xf numFmtId="0" fontId="20" fillId="17" borderId="23" xfId="0" applyFont="1" applyFill="1" applyBorder="1" applyAlignment="1">
      <alignment horizontal="center" vertical="center"/>
    </xf>
    <xf numFmtId="0" fontId="11" fillId="15" borderId="16" xfId="0" applyFont="1" applyFill="1" applyBorder="1" applyAlignment="1">
      <alignment horizontal="center" vertical="center" wrapText="1"/>
    </xf>
    <xf numFmtId="0" fontId="21" fillId="15" borderId="16" xfId="0" applyFont="1" applyFill="1" applyBorder="1" applyAlignment="1">
      <alignment horizontal="center" vertical="center"/>
    </xf>
    <xf numFmtId="0" fontId="11" fillId="15" borderId="42" xfId="0" applyFont="1" applyFill="1" applyBorder="1" applyAlignment="1">
      <alignment horizontal="center" vertical="center" wrapText="1"/>
    </xf>
    <xf numFmtId="0" fontId="12" fillId="15" borderId="42" xfId="0" applyFont="1" applyFill="1" applyBorder="1" applyAlignment="1">
      <alignment horizontal="center" vertical="center"/>
    </xf>
    <xf numFmtId="0" fontId="12" fillId="15" borderId="43" xfId="0" applyFont="1" applyFill="1" applyBorder="1" applyAlignment="1">
      <alignment horizontal="center" vertical="center"/>
    </xf>
    <xf numFmtId="0" fontId="17" fillId="0" borderId="42" xfId="0" applyFont="1" applyBorder="1" applyAlignment="1">
      <alignment horizontal="left" vertical="center" wrapText="1"/>
    </xf>
    <xf numFmtId="0" fontId="17" fillId="0" borderId="42" xfId="0" applyFont="1" applyFill="1" applyBorder="1" applyAlignment="1">
      <alignment horizontal="center" vertical="center"/>
    </xf>
    <xf numFmtId="0" fontId="17" fillId="0" borderId="42" xfId="0" applyFont="1" applyBorder="1" applyAlignment="1">
      <alignment horizontal="center" vertical="center"/>
    </xf>
    <xf numFmtId="0" fontId="27" fillId="0" borderId="42" xfId="0" applyFont="1" applyFill="1" applyBorder="1" applyAlignment="1">
      <alignment horizontal="center" vertical="center"/>
    </xf>
    <xf numFmtId="0" fontId="27" fillId="0" borderId="43" xfId="0" applyFont="1" applyFill="1" applyBorder="1" applyAlignment="1">
      <alignment horizontal="center" vertical="center"/>
    </xf>
    <xf numFmtId="0" fontId="27" fillId="10" borderId="42" xfId="0" applyFont="1" applyFill="1" applyBorder="1" applyAlignment="1">
      <alignment horizontal="center" vertical="center"/>
    </xf>
    <xf numFmtId="0" fontId="27" fillId="0" borderId="68" xfId="0" applyFont="1" applyFill="1" applyBorder="1" applyAlignment="1">
      <alignment horizontal="center" vertical="center"/>
    </xf>
    <xf numFmtId="0" fontId="15" fillId="16" borderId="59" xfId="0" applyFont="1" applyFill="1" applyBorder="1" applyAlignment="1">
      <alignment horizontal="center" vertical="center" wrapText="1"/>
    </xf>
    <xf numFmtId="0" fontId="15" fillId="16" borderId="53" xfId="0" applyFont="1" applyFill="1" applyBorder="1" applyAlignment="1">
      <alignment horizontal="center" vertical="center" wrapText="1"/>
    </xf>
    <xf numFmtId="0" fontId="15" fillId="16" borderId="31"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53"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15" fillId="17" borderId="51" xfId="0" applyFont="1" applyFill="1" applyBorder="1" applyAlignment="1">
      <alignment horizontal="center" vertical="center" wrapText="1"/>
    </xf>
    <xf numFmtId="0" fontId="15" fillId="17" borderId="64"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5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61" xfId="0" applyFont="1" applyFill="1" applyBorder="1" applyAlignment="1">
      <alignment horizontal="center" vertical="center" wrapText="1"/>
    </xf>
    <xf numFmtId="0" fontId="15" fillId="6" borderId="65" xfId="0" applyFont="1" applyFill="1" applyBorder="1" applyAlignment="1">
      <alignment horizontal="center" vertical="center" wrapText="1"/>
    </xf>
    <xf numFmtId="0" fontId="15" fillId="17" borderId="16"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24"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23"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51"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 fillId="12" borderId="30" xfId="0" applyFont="1" applyFill="1" applyBorder="1" applyAlignment="1">
      <alignment horizontal="center" vertical="center"/>
    </xf>
    <xf numFmtId="0" fontId="1" fillId="12" borderId="31" xfId="0" applyFont="1" applyFill="1" applyBorder="1" applyAlignment="1">
      <alignment horizontal="center" vertical="center"/>
    </xf>
    <xf numFmtId="0" fontId="16" fillId="12" borderId="29"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16" fillId="12" borderId="33"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0" fillId="12" borderId="29" xfId="0" applyFont="1" applyFill="1" applyBorder="1" applyAlignment="1">
      <alignment horizontal="center" vertical="center"/>
    </xf>
    <xf numFmtId="0" fontId="10" fillId="12" borderId="32" xfId="0" applyFont="1" applyFill="1" applyBorder="1" applyAlignment="1">
      <alignment horizontal="center" vertical="center"/>
    </xf>
    <xf numFmtId="0" fontId="10" fillId="12" borderId="33" xfId="0" applyFont="1" applyFill="1" applyBorder="1" applyAlignment="1">
      <alignment horizontal="center" vertical="center"/>
    </xf>
    <xf numFmtId="0" fontId="12" fillId="5" borderId="46"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21" fillId="17" borderId="15" xfId="0" applyFont="1" applyFill="1" applyBorder="1" applyAlignment="1">
      <alignment horizontal="center" vertical="center" wrapText="1"/>
    </xf>
    <xf numFmtId="0" fontId="21" fillId="17" borderId="18" xfId="0" applyFont="1" applyFill="1" applyBorder="1" applyAlignment="1">
      <alignment horizontal="center" vertical="center" wrapText="1"/>
    </xf>
    <xf numFmtId="0" fontId="21" fillId="17" borderId="23" xfId="0" applyFont="1" applyFill="1" applyBorder="1" applyAlignment="1">
      <alignment horizontal="center" vertical="center" wrapText="1"/>
    </xf>
    <xf numFmtId="0" fontId="20" fillId="17" borderId="46" xfId="0" applyFont="1" applyFill="1" applyBorder="1" applyAlignment="1">
      <alignment horizontal="center" vertical="center" textRotation="255"/>
    </xf>
    <xf numFmtId="0" fontId="20" fillId="17" borderId="53" xfId="0" applyFont="1" applyFill="1" applyBorder="1" applyAlignment="1">
      <alignment horizontal="center" vertical="center" textRotation="255"/>
    </xf>
    <xf numFmtId="0" fontId="20" fillId="17" borderId="47" xfId="0" applyFont="1" applyFill="1" applyBorder="1" applyAlignment="1">
      <alignment horizontal="center" vertical="center" textRotation="255"/>
    </xf>
    <xf numFmtId="0" fontId="20" fillId="5" borderId="46" xfId="0" applyFont="1" applyFill="1" applyBorder="1" applyAlignment="1">
      <alignment horizontal="center" vertical="center" textRotation="255"/>
    </xf>
    <xf numFmtId="0" fontId="20" fillId="5" borderId="53" xfId="0" applyFont="1" applyFill="1" applyBorder="1" applyAlignment="1">
      <alignment horizontal="center" vertical="center" textRotation="255"/>
    </xf>
    <xf numFmtId="0" fontId="20" fillId="5" borderId="61" xfId="0" applyFont="1" applyFill="1" applyBorder="1" applyAlignment="1">
      <alignment horizontal="center" vertical="center" textRotation="255"/>
    </xf>
    <xf numFmtId="0" fontId="20" fillId="5" borderId="65" xfId="0" applyFont="1" applyFill="1" applyBorder="1" applyAlignment="1">
      <alignment horizontal="center" vertical="center" textRotation="255"/>
    </xf>
    <xf numFmtId="0" fontId="21" fillId="5" borderId="46" xfId="0" applyFont="1" applyFill="1" applyBorder="1" applyAlignment="1">
      <alignment horizontal="center" vertical="center" wrapText="1"/>
    </xf>
    <xf numFmtId="0" fontId="21" fillId="5" borderId="53" xfId="0" applyFont="1" applyFill="1" applyBorder="1" applyAlignment="1">
      <alignment horizontal="center" vertical="center" wrapText="1"/>
    </xf>
    <xf numFmtId="0" fontId="21" fillId="5" borderId="47" xfId="0" applyFont="1" applyFill="1" applyBorder="1" applyAlignment="1">
      <alignment horizontal="center" vertical="center" wrapText="1"/>
    </xf>
    <xf numFmtId="0" fontId="21" fillId="16" borderId="46" xfId="0" applyFont="1" applyFill="1" applyBorder="1" applyAlignment="1">
      <alignment horizontal="center" vertical="center" wrapText="1"/>
    </xf>
    <xf numFmtId="0" fontId="21" fillId="16" borderId="53" xfId="0" applyFont="1" applyFill="1" applyBorder="1" applyAlignment="1">
      <alignment horizontal="center" vertical="center" wrapText="1"/>
    </xf>
    <xf numFmtId="0" fontId="21" fillId="16" borderId="47" xfId="0" applyFont="1" applyFill="1" applyBorder="1" applyAlignment="1">
      <alignment horizontal="center" vertical="center" wrapText="1"/>
    </xf>
    <xf numFmtId="0" fontId="20" fillId="16" borderId="46" xfId="0" applyFont="1" applyFill="1" applyBorder="1" applyAlignment="1">
      <alignment horizontal="center" textRotation="45"/>
    </xf>
    <xf numFmtId="0" fontId="20" fillId="16" borderId="53" xfId="0" applyFont="1" applyFill="1" applyBorder="1" applyAlignment="1">
      <alignment horizontal="center" textRotation="45"/>
    </xf>
    <xf numFmtId="0" fontId="20" fillId="16" borderId="47" xfId="0" applyFont="1" applyFill="1" applyBorder="1" applyAlignment="1">
      <alignment horizontal="center" textRotation="45"/>
    </xf>
    <xf numFmtId="0" fontId="21" fillId="5" borderId="61" xfId="0" applyFont="1" applyFill="1" applyBorder="1" applyAlignment="1">
      <alignment horizontal="center" vertical="center" wrapText="1"/>
    </xf>
    <xf numFmtId="0" fontId="21" fillId="6" borderId="46" xfId="0" applyFont="1" applyFill="1" applyBorder="1" applyAlignment="1">
      <alignment horizontal="center" vertical="center" wrapText="1"/>
    </xf>
    <xf numFmtId="0" fontId="21" fillId="6" borderId="53"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17" borderId="35" xfId="0" applyFont="1" applyFill="1" applyBorder="1" applyAlignment="1">
      <alignment horizontal="center" vertical="center" wrapText="1"/>
    </xf>
    <xf numFmtId="0" fontId="21" fillId="17" borderId="55" xfId="0" applyFont="1" applyFill="1" applyBorder="1" applyAlignment="1">
      <alignment horizontal="center" vertical="center" wrapText="1"/>
    </xf>
    <xf numFmtId="0" fontId="21" fillId="17" borderId="26" xfId="0" applyFont="1" applyFill="1" applyBorder="1" applyAlignment="1">
      <alignment horizontal="center" vertical="center" wrapText="1"/>
    </xf>
    <xf numFmtId="0" fontId="20" fillId="6" borderId="46" xfId="0" applyFont="1" applyFill="1" applyBorder="1" applyAlignment="1">
      <alignment horizontal="center" vertical="center" textRotation="255"/>
    </xf>
    <xf numFmtId="0" fontId="20" fillId="6" borderId="53" xfId="0" applyFont="1" applyFill="1" applyBorder="1" applyAlignment="1">
      <alignment horizontal="center" vertical="center" textRotation="255"/>
    </xf>
    <xf numFmtId="0" fontId="20" fillId="6" borderId="61" xfId="0" applyFont="1" applyFill="1" applyBorder="1" applyAlignment="1">
      <alignment horizontal="center" vertical="center" textRotation="255"/>
    </xf>
    <xf numFmtId="0" fontId="20" fillId="6" borderId="47" xfId="0" applyFont="1" applyFill="1" applyBorder="1" applyAlignment="1">
      <alignment horizontal="center" vertical="center" textRotation="255"/>
    </xf>
    <xf numFmtId="0" fontId="21" fillId="6" borderId="15"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12" fillId="12" borderId="61" xfId="0" applyFont="1" applyFill="1" applyBorder="1" applyAlignment="1">
      <alignment horizontal="center" vertical="center"/>
    </xf>
    <xf numFmtId="0" fontId="12" fillId="12" borderId="0" xfId="0" applyFont="1" applyFill="1" applyBorder="1" applyAlignment="1">
      <alignment horizontal="center" vertical="center"/>
    </xf>
    <xf numFmtId="0" fontId="15" fillId="6" borderId="16"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7" fillId="20" borderId="68" xfId="0" applyFont="1" applyFill="1" applyBorder="1" applyAlignment="1">
      <alignment horizontal="center" vertical="center"/>
    </xf>
    <xf numFmtId="0" fontId="17" fillId="20" borderId="54" xfId="0" applyFont="1" applyFill="1" applyBorder="1" applyAlignment="1">
      <alignment horizontal="center" vertical="center"/>
    </xf>
    <xf numFmtId="0" fontId="17" fillId="0" borderId="68" xfId="0" applyFont="1" applyBorder="1" applyAlignment="1">
      <alignment horizontal="center" vertical="center"/>
    </xf>
    <xf numFmtId="0" fontId="17" fillId="0" borderId="54" xfId="0" applyFont="1" applyBorder="1" applyAlignment="1">
      <alignment horizontal="center" vertical="center"/>
    </xf>
    <xf numFmtId="0" fontId="16" fillId="0" borderId="29"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15" xfId="0" applyFont="1" applyBorder="1" applyAlignment="1">
      <alignment horizontal="center" vertical="center"/>
    </xf>
    <xf numFmtId="0" fontId="16" fillId="0" borderId="23" xfId="0" applyFont="1" applyBorder="1" applyAlignment="1">
      <alignment horizontal="center" vertical="center"/>
    </xf>
    <xf numFmtId="0" fontId="17" fillId="11" borderId="16" xfId="0" applyFont="1" applyFill="1" applyBorder="1" applyAlignment="1">
      <alignment horizontal="left" vertical="center" wrapText="1"/>
    </xf>
    <xf numFmtId="0" fontId="17" fillId="11" borderId="24" xfId="0" applyFont="1" applyFill="1" applyBorder="1" applyAlignment="1">
      <alignment horizontal="left" vertical="center" wrapText="1"/>
    </xf>
    <xf numFmtId="0" fontId="17" fillId="0" borderId="36" xfId="0" applyFont="1" applyFill="1" applyBorder="1" applyAlignment="1">
      <alignment horizontal="center"/>
    </xf>
    <xf numFmtId="0" fontId="17" fillId="0" borderId="27" xfId="0" applyFont="1" applyFill="1" applyBorder="1" applyAlignment="1">
      <alignment horizontal="center"/>
    </xf>
    <xf numFmtId="0" fontId="27" fillId="0" borderId="3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7" xfId="0" applyFont="1" applyFill="1" applyBorder="1" applyAlignment="1">
      <alignment horizontal="center" vertical="center"/>
    </xf>
    <xf numFmtId="0" fontId="17" fillId="0" borderId="16"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6" xfId="0" applyFont="1" applyBorder="1" applyAlignment="1">
      <alignment horizontal="center" vertical="center"/>
    </xf>
    <xf numFmtId="0" fontId="17" fillId="0" borderId="7" xfId="0" applyFont="1" applyBorder="1" applyAlignment="1">
      <alignment horizontal="center" vertical="center"/>
    </xf>
    <xf numFmtId="0" fontId="16" fillId="0" borderId="35" xfId="0" applyFont="1" applyBorder="1" applyAlignment="1">
      <alignment horizontal="center" vertical="center"/>
    </xf>
    <xf numFmtId="0" fontId="16" fillId="0" borderId="26" xfId="0" applyFont="1" applyBorder="1" applyAlignment="1">
      <alignment horizontal="center" vertical="center"/>
    </xf>
    <xf numFmtId="0" fontId="17" fillId="0" borderId="16" xfId="0" applyFont="1" applyBorder="1" applyAlignment="1">
      <alignment horizontal="left" vertical="center" wrapText="1"/>
    </xf>
    <xf numFmtId="0" fontId="17" fillId="0" borderId="24" xfId="0" applyFont="1" applyBorder="1" applyAlignment="1">
      <alignment horizontal="left" vertical="center" wrapText="1"/>
    </xf>
    <xf numFmtId="0" fontId="17" fillId="0" borderId="16" xfId="0" applyFont="1" applyFill="1" applyBorder="1" applyAlignment="1">
      <alignment horizontal="center" vertical="center"/>
    </xf>
    <xf numFmtId="0" fontId="17" fillId="0" borderId="24"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24" xfId="0" applyFont="1" applyFill="1" applyBorder="1" applyAlignment="1">
      <alignment horizontal="center" vertical="center"/>
    </xf>
    <xf numFmtId="0" fontId="17" fillId="19" borderId="16" xfId="0" applyFont="1" applyFill="1" applyBorder="1" applyAlignment="1">
      <alignment horizontal="center" vertical="center" wrapText="1"/>
    </xf>
    <xf numFmtId="0" fontId="17" fillId="19" borderId="24" xfId="0" applyFont="1" applyFill="1" applyBorder="1" applyAlignment="1">
      <alignment horizontal="center" vertical="center" wrapText="1"/>
    </xf>
    <xf numFmtId="0" fontId="33" fillId="0" borderId="72" xfId="0" applyFont="1" applyBorder="1" applyAlignment="1">
      <alignment horizontal="center" vertical="top" wrapText="1"/>
    </xf>
    <xf numFmtId="0" fontId="2" fillId="0" borderId="0" xfId="0" applyFont="1" applyBorder="1" applyAlignment="1">
      <alignment horizontal="center"/>
    </xf>
    <xf numFmtId="0" fontId="17" fillId="18" borderId="68" xfId="0" applyFont="1" applyFill="1" applyBorder="1" applyAlignment="1">
      <alignment horizontal="center" vertical="center"/>
    </xf>
    <xf numFmtId="0" fontId="17" fillId="18" borderId="5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27" xfId="0" applyFont="1" applyFill="1" applyBorder="1" applyAlignment="1">
      <alignment horizontal="center" vertical="center"/>
    </xf>
    <xf numFmtId="0" fontId="16" fillId="17" borderId="36" xfId="0" applyFont="1" applyFill="1" applyBorder="1" applyAlignment="1">
      <alignment horizontal="center" vertical="center"/>
    </xf>
    <xf numFmtId="0" fontId="16" fillId="17" borderId="27" xfId="0" applyFont="1" applyFill="1" applyBorder="1" applyAlignment="1">
      <alignment horizontal="center" vertical="center"/>
    </xf>
    <xf numFmtId="0" fontId="1" fillId="0" borderId="75" xfId="0" applyFont="1" applyBorder="1" applyAlignment="1">
      <alignment horizontal="center" vertical="top" wrapText="1"/>
    </xf>
    <xf numFmtId="0" fontId="17" fillId="20" borderId="66" xfId="0" applyFont="1" applyFill="1" applyBorder="1" applyAlignment="1">
      <alignment horizontal="center" vertical="center" wrapText="1"/>
    </xf>
    <xf numFmtId="0" fontId="17" fillId="20" borderId="67" xfId="0" applyFont="1" applyFill="1" applyBorder="1" applyAlignment="1">
      <alignment horizontal="center" vertical="center" wrapText="1"/>
    </xf>
    <xf numFmtId="0" fontId="17" fillId="20" borderId="69" xfId="0" applyFont="1" applyFill="1" applyBorder="1" applyAlignment="1">
      <alignment horizontal="center" vertical="center" wrapText="1"/>
    </xf>
    <xf numFmtId="0" fontId="17" fillId="20" borderId="70" xfId="0" applyFont="1" applyFill="1" applyBorder="1" applyAlignment="1">
      <alignment horizontal="center" vertical="center" wrapText="1"/>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17" fillId="20" borderId="66" xfId="0" applyFont="1" applyFill="1" applyBorder="1" applyAlignment="1">
      <alignment horizontal="center" vertical="center"/>
    </xf>
    <xf numFmtId="0" fontId="17" fillId="20" borderId="67" xfId="0" applyFont="1" applyFill="1" applyBorder="1" applyAlignment="1">
      <alignment horizontal="center" vertical="center"/>
    </xf>
    <xf numFmtId="0" fontId="17" fillId="20" borderId="69" xfId="0" applyFont="1" applyFill="1" applyBorder="1" applyAlignment="1">
      <alignment horizontal="center" vertical="center"/>
    </xf>
    <xf numFmtId="0" fontId="17" fillId="20" borderId="70" xfId="0" applyFont="1" applyFill="1" applyBorder="1" applyAlignment="1">
      <alignment horizontal="center" vertical="center"/>
    </xf>
    <xf numFmtId="0" fontId="17" fillId="18" borderId="66" xfId="0" applyFont="1" applyFill="1" applyBorder="1" applyAlignment="1">
      <alignment horizontal="center" vertical="center" wrapText="1"/>
    </xf>
    <xf numFmtId="0" fontId="17" fillId="18" borderId="67" xfId="0" applyFont="1" applyFill="1" applyBorder="1" applyAlignment="1">
      <alignment horizontal="center" vertical="center" wrapText="1"/>
    </xf>
    <xf numFmtId="0" fontId="17" fillId="18" borderId="69" xfId="0" applyFont="1" applyFill="1" applyBorder="1" applyAlignment="1">
      <alignment horizontal="center" vertical="center" wrapText="1"/>
    </xf>
    <xf numFmtId="0" fontId="17" fillId="18" borderId="70" xfId="0" applyFont="1" applyFill="1" applyBorder="1" applyAlignment="1">
      <alignment horizontal="center" vertical="center" wrapText="1"/>
    </xf>
    <xf numFmtId="0" fontId="23" fillId="0" borderId="17"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24" xfId="0" applyFont="1" applyFill="1" applyBorder="1" applyAlignment="1">
      <alignment horizontal="center" vertical="center"/>
    </xf>
    <xf numFmtId="0" fontId="23" fillId="10" borderId="16" xfId="0" applyFont="1" applyFill="1" applyBorder="1" applyAlignment="1">
      <alignment horizontal="center" vertical="center"/>
    </xf>
    <xf numFmtId="0" fontId="23" fillId="10" borderId="24" xfId="0" applyFont="1" applyFill="1" applyBorder="1" applyAlignment="1">
      <alignment horizontal="center" vertical="center"/>
    </xf>
    <xf numFmtId="0" fontId="25" fillId="0" borderId="36" xfId="0" applyFont="1" applyFill="1" applyBorder="1" applyAlignment="1">
      <alignment horizontal="left" vertical="center" wrapText="1"/>
    </xf>
    <xf numFmtId="0" fontId="25" fillId="0" borderId="27" xfId="0" applyFont="1" applyFill="1" applyBorder="1" applyAlignment="1">
      <alignment horizontal="left" vertical="center"/>
    </xf>
    <xf numFmtId="0" fontId="29" fillId="12" borderId="61" xfId="0" applyFont="1" applyFill="1" applyBorder="1" applyAlignment="1">
      <alignment horizontal="left" vertical="center"/>
    </xf>
    <xf numFmtId="0" fontId="29" fillId="12" borderId="0" xfId="0" applyFont="1" applyFill="1" applyBorder="1" applyAlignment="1">
      <alignment horizontal="left" vertical="center"/>
    </xf>
    <xf numFmtId="0" fontId="29" fillId="12" borderId="76" xfId="0" applyFont="1" applyFill="1" applyBorder="1" applyAlignment="1">
      <alignment horizontal="left" vertical="center"/>
    </xf>
    <xf numFmtId="0" fontId="29" fillId="12" borderId="30" xfId="0" applyFont="1" applyFill="1" applyBorder="1" applyAlignment="1">
      <alignment horizontal="center" vertical="center"/>
    </xf>
    <xf numFmtId="0" fontId="29" fillId="12" borderId="31" xfId="0" applyFont="1" applyFill="1" applyBorder="1" applyAlignment="1">
      <alignment horizontal="center" vertical="center"/>
    </xf>
    <xf numFmtId="0" fontId="29" fillId="12" borderId="46" xfId="0" applyFont="1" applyFill="1" applyBorder="1" applyAlignment="1">
      <alignment horizontal="center" vertical="center"/>
    </xf>
    <xf numFmtId="0" fontId="29" fillId="12" borderId="47" xfId="0" applyFont="1" applyFill="1" applyBorder="1" applyAlignment="1">
      <alignment horizontal="center" vertical="center"/>
    </xf>
    <xf numFmtId="0" fontId="29" fillId="12" borderId="29" xfId="0" applyFont="1" applyFill="1" applyBorder="1" applyAlignment="1">
      <alignment horizontal="center" vertical="center"/>
    </xf>
    <xf numFmtId="0" fontId="29" fillId="12" borderId="32" xfId="0" applyFont="1" applyFill="1" applyBorder="1" applyAlignment="1">
      <alignment horizontal="center" vertical="center"/>
    </xf>
    <xf numFmtId="0" fontId="29" fillId="12" borderId="46" xfId="0" applyFont="1" applyFill="1" applyBorder="1" applyAlignment="1">
      <alignment horizontal="center" vertical="center" textRotation="90"/>
    </xf>
    <xf numFmtId="0" fontId="29" fillId="12" borderId="47" xfId="0" applyFont="1" applyFill="1" applyBorder="1" applyAlignment="1">
      <alignment horizontal="center" vertical="center" textRotation="90"/>
    </xf>
    <xf numFmtId="0" fontId="17" fillId="19" borderId="36" xfId="0" applyFont="1" applyFill="1" applyBorder="1" applyAlignment="1">
      <alignment horizontal="center" vertical="center" wrapText="1"/>
    </xf>
    <xf numFmtId="0" fontId="17" fillId="19" borderId="27" xfId="0" applyFont="1" applyFill="1" applyBorder="1" applyAlignment="1">
      <alignment horizontal="center" vertical="center" wrapText="1"/>
    </xf>
    <xf numFmtId="0" fontId="17" fillId="10" borderId="71" xfId="0" applyFont="1" applyFill="1" applyBorder="1" applyAlignment="1">
      <alignment horizontal="center" vertical="center"/>
    </xf>
    <xf numFmtId="0" fontId="17" fillId="10" borderId="72" xfId="0" applyFont="1" applyFill="1" applyBorder="1" applyAlignment="1">
      <alignment horizontal="center" vertical="center"/>
    </xf>
    <xf numFmtId="0" fontId="17" fillId="0" borderId="36" xfId="0" applyFont="1" applyBorder="1" applyAlignment="1">
      <alignment horizontal="center" vertical="center" wrapText="1"/>
    </xf>
    <xf numFmtId="0" fontId="17" fillId="0" borderId="27" xfId="0" applyFont="1" applyBorder="1" applyAlignment="1">
      <alignment horizontal="center" vertical="center" wrapText="1"/>
    </xf>
    <xf numFmtId="0" fontId="0" fillId="0" borderId="0" xfId="0" applyAlignment="1">
      <alignment horizontal="center" vertical="center"/>
    </xf>
    <xf numFmtId="9" fontId="0" fillId="0" borderId="0" xfId="2" applyFont="1" applyAlignment="1">
      <alignment horizontal="center" vertical="center"/>
    </xf>
    <xf numFmtId="0" fontId="27" fillId="10" borderId="16" xfId="0" applyFont="1" applyFill="1" applyBorder="1" applyAlignment="1">
      <alignment horizontal="center" vertical="center"/>
    </xf>
    <xf numFmtId="0" fontId="27" fillId="10" borderId="24"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36" xfId="0" applyFont="1" applyFill="1" applyBorder="1" applyAlignment="1">
      <alignment horizontal="center"/>
    </xf>
    <xf numFmtId="0" fontId="27" fillId="0" borderId="27" xfId="0" applyFont="1" applyFill="1" applyBorder="1" applyAlignment="1">
      <alignment horizontal="center"/>
    </xf>
    <xf numFmtId="0" fontId="27" fillId="10" borderId="36" xfId="0" applyFont="1" applyFill="1" applyBorder="1" applyAlignment="1">
      <alignment horizontal="center" vertical="center"/>
    </xf>
    <xf numFmtId="0" fontId="27" fillId="10" borderId="27" xfId="0" applyFont="1" applyFill="1" applyBorder="1" applyAlignment="1">
      <alignment horizontal="center" vertical="center"/>
    </xf>
    <xf numFmtId="0" fontId="27" fillId="0" borderId="16" xfId="0" applyFont="1" applyFill="1" applyBorder="1" applyAlignment="1">
      <alignment horizontal="center"/>
    </xf>
    <xf numFmtId="0" fontId="27" fillId="0" borderId="24" xfId="0" applyFont="1" applyFill="1" applyBorder="1" applyAlignment="1">
      <alignment horizontal="center"/>
    </xf>
    <xf numFmtId="0" fontId="17" fillId="0" borderId="36" xfId="0" applyFont="1" applyFill="1" applyBorder="1" applyAlignment="1">
      <alignment horizontal="center" vertical="center"/>
    </xf>
    <xf numFmtId="0" fontId="17" fillId="0" borderId="27" xfId="0" applyFont="1" applyFill="1" applyBorder="1" applyAlignment="1">
      <alignment horizontal="center" vertical="center"/>
    </xf>
    <xf numFmtId="0" fontId="16" fillId="17" borderId="16" xfId="0" applyFont="1" applyFill="1" applyBorder="1" applyAlignment="1">
      <alignment horizontal="center" vertical="center"/>
    </xf>
    <xf numFmtId="0" fontId="16" fillId="17" borderId="24" xfId="0" applyFont="1" applyFill="1" applyBorder="1" applyAlignment="1">
      <alignment horizontal="center" vertical="center"/>
    </xf>
    <xf numFmtId="0" fontId="16" fillId="0" borderId="55" xfId="0" applyFont="1" applyBorder="1" applyAlignment="1">
      <alignment horizontal="center" vertical="center"/>
    </xf>
    <xf numFmtId="0" fontId="23" fillId="11" borderId="16" xfId="0" applyFont="1" applyFill="1" applyBorder="1" applyAlignment="1">
      <alignment horizontal="center" vertical="center"/>
    </xf>
    <xf numFmtId="0" fontId="23" fillId="11" borderId="24" xfId="0" applyFont="1" applyFill="1" applyBorder="1" applyAlignment="1">
      <alignment horizontal="center" vertical="center"/>
    </xf>
    <xf numFmtId="0" fontId="23" fillId="0" borderId="36" xfId="0" applyFont="1" applyBorder="1" applyAlignment="1">
      <alignment horizontal="center" vertical="center"/>
    </xf>
    <xf numFmtId="0" fontId="23" fillId="0" borderId="27" xfId="0" applyFont="1" applyBorder="1" applyAlignment="1">
      <alignment horizontal="center" vertical="center"/>
    </xf>
    <xf numFmtId="0" fontId="25" fillId="0" borderId="36" xfId="0" applyFont="1" applyBorder="1" applyAlignment="1">
      <alignment horizontal="left" vertical="center" wrapText="1"/>
    </xf>
    <xf numFmtId="0" fontId="25" fillId="0" borderId="27" xfId="0" applyFont="1" applyBorder="1" applyAlignment="1">
      <alignment horizontal="left" vertical="center"/>
    </xf>
    <xf numFmtId="0" fontId="29" fillId="12" borderId="33" xfId="0" applyFont="1" applyFill="1" applyBorder="1" applyAlignment="1">
      <alignment horizontal="center" vertical="center"/>
    </xf>
    <xf numFmtId="0" fontId="27" fillId="0" borderId="57" xfId="0" applyFont="1" applyFill="1" applyBorder="1" applyAlignment="1">
      <alignment horizontal="center" vertical="center"/>
    </xf>
    <xf numFmtId="0" fontId="27" fillId="10" borderId="7" xfId="0" applyFont="1" applyFill="1" applyBorder="1" applyAlignment="1">
      <alignment horizontal="center" vertical="center"/>
    </xf>
    <xf numFmtId="0" fontId="23" fillId="10" borderId="16"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27" xfId="0" applyFont="1" applyFill="1" applyBorder="1" applyAlignment="1">
      <alignment horizontal="center" vertical="center"/>
    </xf>
    <xf numFmtId="164" fontId="23" fillId="0" borderId="16" xfId="0" applyNumberFormat="1" applyFont="1" applyFill="1" applyBorder="1" applyAlignment="1">
      <alignment horizontal="center" vertical="center"/>
    </xf>
    <xf numFmtId="164" fontId="23" fillId="0" borderId="24" xfId="0" applyNumberFormat="1" applyFont="1" applyFill="1" applyBorder="1" applyAlignment="1">
      <alignment horizontal="center" vertical="center"/>
    </xf>
    <xf numFmtId="0" fontId="23" fillId="10" borderId="36" xfId="0" applyFont="1" applyFill="1" applyBorder="1" applyAlignment="1">
      <alignment horizontal="center" vertical="center"/>
    </xf>
    <xf numFmtId="0" fontId="23" fillId="10" borderId="27" xfId="0" applyFont="1" applyFill="1" applyBorder="1" applyAlignment="1">
      <alignment horizontal="center" vertical="center"/>
    </xf>
    <xf numFmtId="0" fontId="23" fillId="11" borderId="36" xfId="0" applyFont="1" applyFill="1" applyBorder="1" applyAlignment="1">
      <alignment horizontal="center" vertical="center"/>
    </xf>
    <xf numFmtId="0" fontId="23" fillId="11" borderId="27" xfId="0" applyFont="1" applyFill="1" applyBorder="1" applyAlignment="1">
      <alignment horizontal="center" vertical="center"/>
    </xf>
    <xf numFmtId="0" fontId="23" fillId="0" borderId="16" xfId="0" applyFont="1" applyBorder="1" applyAlignment="1">
      <alignment horizontal="center" vertical="center"/>
    </xf>
    <xf numFmtId="0" fontId="23" fillId="0" borderId="24" xfId="0" applyFont="1" applyBorder="1" applyAlignment="1">
      <alignment horizontal="center" vertical="center"/>
    </xf>
    <xf numFmtId="0" fontId="25" fillId="0" borderId="27" xfId="0" applyFont="1" applyFill="1" applyBorder="1" applyAlignment="1">
      <alignment horizontal="left" vertical="center" wrapText="1"/>
    </xf>
    <xf numFmtId="0" fontId="22" fillId="12" borderId="60" xfId="0" applyFont="1" applyFill="1" applyBorder="1" applyAlignment="1">
      <alignment horizontal="center"/>
    </xf>
    <xf numFmtId="0" fontId="22" fillId="12" borderId="42" xfId="0" applyFont="1" applyFill="1" applyBorder="1" applyAlignment="1">
      <alignment horizontal="center"/>
    </xf>
    <xf numFmtId="0" fontId="22" fillId="12" borderId="43" xfId="0" applyFont="1" applyFill="1" applyBorder="1" applyAlignment="1">
      <alignment horizontal="center"/>
    </xf>
    <xf numFmtId="0" fontId="17" fillId="0" borderId="61" xfId="0" applyFont="1" applyBorder="1" applyAlignment="1">
      <alignment horizontal="center"/>
    </xf>
    <xf numFmtId="0" fontId="17" fillId="0" borderId="0" xfId="0" applyFont="1" applyBorder="1" applyAlignment="1">
      <alignment horizontal="center"/>
    </xf>
    <xf numFmtId="0" fontId="17" fillId="0" borderId="76" xfId="0" applyFont="1" applyBorder="1" applyAlignment="1">
      <alignment horizontal="center"/>
    </xf>
    <xf numFmtId="0" fontId="17" fillId="9" borderId="29" xfId="0" applyFont="1" applyFill="1" applyBorder="1" applyAlignment="1">
      <alignment horizontal="left" vertical="top" wrapText="1"/>
    </xf>
    <xf numFmtId="0" fontId="17" fillId="9" borderId="32" xfId="0" applyFont="1" applyFill="1" applyBorder="1" applyAlignment="1">
      <alignment horizontal="left" vertical="top" wrapText="1"/>
    </xf>
    <xf numFmtId="0" fontId="17" fillId="9" borderId="33" xfId="0" applyFont="1" applyFill="1" applyBorder="1" applyAlignment="1">
      <alignment horizontal="left" vertical="top" wrapText="1"/>
    </xf>
    <xf numFmtId="0" fontId="31" fillId="12" borderId="30" xfId="0" applyFont="1" applyFill="1" applyBorder="1" applyAlignment="1">
      <alignment horizontal="center" vertical="center"/>
    </xf>
    <xf numFmtId="0" fontId="31" fillId="12" borderId="31" xfId="0" applyFont="1" applyFill="1" applyBorder="1" applyAlignment="1">
      <alignment horizontal="center" vertical="center"/>
    </xf>
    <xf numFmtId="0" fontId="31" fillId="12" borderId="46" xfId="0" applyFont="1" applyFill="1" applyBorder="1" applyAlignment="1">
      <alignment horizontal="center" vertical="center"/>
    </xf>
    <xf numFmtId="0" fontId="31" fillId="12" borderId="47" xfId="0" applyFont="1" applyFill="1" applyBorder="1" applyAlignment="1">
      <alignment horizontal="center" vertical="center"/>
    </xf>
    <xf numFmtId="0" fontId="31" fillId="12" borderId="29" xfId="0" applyFont="1" applyFill="1" applyBorder="1" applyAlignment="1">
      <alignment horizontal="center" vertical="center"/>
    </xf>
    <xf numFmtId="0" fontId="31" fillId="12" borderId="32" xfId="0" applyFont="1" applyFill="1" applyBorder="1" applyAlignment="1">
      <alignment horizontal="center" vertical="center"/>
    </xf>
    <xf numFmtId="0" fontId="31" fillId="12" borderId="33" xfId="0" applyFont="1" applyFill="1" applyBorder="1" applyAlignment="1">
      <alignment horizontal="center" vertical="center"/>
    </xf>
    <xf numFmtId="0" fontId="31" fillId="12" borderId="46" xfId="0" applyFont="1" applyFill="1" applyBorder="1" applyAlignment="1">
      <alignment horizontal="center" vertical="center" textRotation="90"/>
    </xf>
    <xf numFmtId="0" fontId="31" fillId="12" borderId="47" xfId="0" applyFont="1" applyFill="1" applyBorder="1" applyAlignment="1">
      <alignment horizontal="center" vertical="center" textRotation="90"/>
    </xf>
    <xf numFmtId="0" fontId="31" fillId="12" borderId="46" xfId="0" applyFont="1" applyFill="1" applyBorder="1" applyAlignment="1">
      <alignment horizontal="center" textRotation="90"/>
    </xf>
    <xf numFmtId="0" fontId="31" fillId="12" borderId="47" xfId="0" applyFont="1" applyFill="1" applyBorder="1" applyAlignment="1">
      <alignment horizontal="center" textRotation="90"/>
    </xf>
    <xf numFmtId="0" fontId="31" fillId="12" borderId="29" xfId="0" applyFont="1" applyFill="1" applyBorder="1" applyAlignment="1">
      <alignment horizontal="center" vertical="center" wrapText="1"/>
    </xf>
    <xf numFmtId="0" fontId="31" fillId="12" borderId="33"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25"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16" fillId="6" borderId="16" xfId="0" applyFont="1" applyFill="1" applyBorder="1" applyAlignment="1">
      <alignment horizontal="center" vertical="center"/>
    </xf>
    <xf numFmtId="0" fontId="16" fillId="6" borderId="24" xfId="0" applyFont="1" applyFill="1" applyBorder="1" applyAlignment="1">
      <alignment horizontal="center" vertical="center"/>
    </xf>
    <xf numFmtId="0" fontId="16" fillId="11" borderId="16" xfId="0" applyFont="1" applyFill="1" applyBorder="1" applyAlignment="1">
      <alignment horizontal="center" vertical="center"/>
    </xf>
    <xf numFmtId="0" fontId="16" fillId="11" borderId="24" xfId="0" applyFont="1" applyFill="1" applyBorder="1" applyAlignment="1">
      <alignment horizontal="center" vertical="center"/>
    </xf>
    <xf numFmtId="0" fontId="17" fillId="19" borderId="7" xfId="0" applyFont="1" applyFill="1" applyBorder="1" applyAlignment="1">
      <alignment horizontal="center" vertical="center" wrapText="1"/>
    </xf>
    <xf numFmtId="0" fontId="29" fillId="12" borderId="65" xfId="0" applyFont="1" applyFill="1" applyBorder="1" applyAlignment="1">
      <alignment horizontal="left" vertical="center"/>
    </xf>
    <xf numFmtId="0" fontId="29" fillId="12" borderId="72" xfId="0" applyFont="1" applyFill="1" applyBorder="1" applyAlignment="1">
      <alignment horizontal="left" vertical="center"/>
    </xf>
    <xf numFmtId="0" fontId="29" fillId="12" borderId="73" xfId="0" applyFont="1" applyFill="1" applyBorder="1" applyAlignment="1">
      <alignment horizontal="left" vertical="center"/>
    </xf>
    <xf numFmtId="0" fontId="17" fillId="0" borderId="36" xfId="0" applyFont="1" applyBorder="1" applyAlignment="1">
      <alignment horizontal="left" vertical="center" wrapText="1"/>
    </xf>
    <xf numFmtId="0" fontId="17" fillId="0" borderId="7" xfId="0" applyFont="1" applyBorder="1" applyAlignment="1">
      <alignment horizontal="left" vertical="center" wrapText="1"/>
    </xf>
    <xf numFmtId="0" fontId="17" fillId="0" borderId="7" xfId="0" applyFont="1" applyFill="1" applyBorder="1" applyAlignment="1">
      <alignment horizontal="center" vertical="center"/>
    </xf>
    <xf numFmtId="0" fontId="17" fillId="0" borderId="7" xfId="0"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Fill="1" applyBorder="1" applyAlignment="1">
      <alignment horizontal="center" vertical="center"/>
    </xf>
    <xf numFmtId="0" fontId="17" fillId="19" borderId="3" xfId="0" applyFont="1" applyFill="1" applyBorder="1" applyAlignment="1">
      <alignment horizontal="center" vertical="center" wrapText="1"/>
    </xf>
    <xf numFmtId="0" fontId="17" fillId="0" borderId="16" xfId="0" applyFont="1" applyBorder="1" applyAlignment="1">
      <alignment horizontal="center" vertical="center"/>
    </xf>
    <xf numFmtId="0" fontId="17" fillId="0" borderId="24" xfId="0" applyFont="1" applyBorder="1" applyAlignment="1">
      <alignment horizontal="center" vertical="center"/>
    </xf>
    <xf numFmtId="0" fontId="17" fillId="0" borderId="3" xfId="0" applyFont="1" applyBorder="1" applyAlignment="1">
      <alignment horizontal="center" vertical="center"/>
    </xf>
    <xf numFmtId="0" fontId="22" fillId="12" borderId="29" xfId="0" applyFont="1" applyFill="1" applyBorder="1" applyAlignment="1">
      <alignment horizontal="center"/>
    </xf>
    <xf numFmtId="0" fontId="22" fillId="12" borderId="32" xfId="0" applyFont="1" applyFill="1" applyBorder="1" applyAlignment="1">
      <alignment horizontal="center"/>
    </xf>
    <xf numFmtId="0" fontId="22" fillId="12" borderId="33" xfId="0" applyFont="1" applyFill="1" applyBorder="1" applyAlignment="1">
      <alignment horizontal="center"/>
    </xf>
    <xf numFmtId="0" fontId="15" fillId="9" borderId="77" xfId="0" applyFont="1" applyFill="1" applyBorder="1" applyAlignment="1">
      <alignment horizontal="center" vertical="center" wrapText="1"/>
    </xf>
    <xf numFmtId="0" fontId="15" fillId="9" borderId="71"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15" fillId="9" borderId="72" xfId="0" applyFont="1" applyFill="1" applyBorder="1" applyAlignment="1">
      <alignment horizontal="center" vertical="center" wrapText="1"/>
    </xf>
    <xf numFmtId="0" fontId="15" fillId="9" borderId="73" xfId="0" applyFont="1" applyFill="1" applyBorder="1" applyAlignment="1">
      <alignment horizontal="center" vertical="center" wrapText="1"/>
    </xf>
    <xf numFmtId="0" fontId="15" fillId="0" borderId="77" xfId="0" applyFont="1" applyBorder="1" applyAlignment="1">
      <alignment horizontal="left" vertical="center" wrapText="1"/>
    </xf>
    <xf numFmtId="0" fontId="15" fillId="0" borderId="71" xfId="0" applyFont="1" applyBorder="1" applyAlignment="1">
      <alignment horizontal="left" vertical="center" wrapText="1"/>
    </xf>
    <xf numFmtId="0" fontId="15" fillId="0" borderId="74" xfId="0" applyFont="1" applyBorder="1" applyAlignment="1">
      <alignment horizontal="left" vertical="center" wrapText="1"/>
    </xf>
    <xf numFmtId="0" fontId="15" fillId="0" borderId="65" xfId="0" applyFont="1" applyBorder="1" applyAlignment="1">
      <alignment horizontal="left" vertical="center" wrapText="1"/>
    </xf>
    <xf numFmtId="0" fontId="15" fillId="0" borderId="72" xfId="0" applyFont="1" applyBorder="1" applyAlignment="1">
      <alignment horizontal="left" vertical="center" wrapText="1"/>
    </xf>
    <xf numFmtId="0" fontId="15" fillId="0" borderId="73" xfId="0" applyFont="1" applyBorder="1" applyAlignment="1">
      <alignment horizontal="left" vertical="center" wrapText="1"/>
    </xf>
    <xf numFmtId="0" fontId="15" fillId="9" borderId="15" xfId="0" applyFont="1" applyFill="1" applyBorder="1" applyAlignment="1">
      <alignment horizontal="left"/>
    </xf>
    <xf numFmtId="0" fontId="15" fillId="9" borderId="16" xfId="0" applyFont="1" applyFill="1" applyBorder="1" applyAlignment="1">
      <alignment horizontal="left"/>
    </xf>
    <xf numFmtId="0" fontId="15" fillId="9" borderId="18" xfId="0" applyFont="1" applyFill="1" applyBorder="1" applyAlignment="1">
      <alignment horizontal="left"/>
    </xf>
    <xf numFmtId="0" fontId="15" fillId="9" borderId="1" xfId="0" applyFont="1" applyFill="1" applyBorder="1" applyAlignment="1">
      <alignment horizontal="left"/>
    </xf>
    <xf numFmtId="0" fontId="15" fillId="0" borderId="49" xfId="0" applyFont="1" applyBorder="1" applyAlignment="1">
      <alignment vertical="center"/>
    </xf>
    <xf numFmtId="0" fontId="15" fillId="0" borderId="5" xfId="0" applyFont="1" applyBorder="1" applyAlignment="1">
      <alignment vertical="center"/>
    </xf>
    <xf numFmtId="0" fontId="15" fillId="0" borderId="40" xfId="0" applyFont="1" applyBorder="1" applyAlignment="1">
      <alignment vertical="center"/>
    </xf>
    <xf numFmtId="0" fontId="15" fillId="0" borderId="79" xfId="0" applyFont="1" applyBorder="1" applyAlignment="1">
      <alignment vertical="center"/>
    </xf>
    <xf numFmtId="0" fontId="15" fillId="0" borderId="75" xfId="0" applyFont="1" applyBorder="1" applyAlignment="1">
      <alignment vertical="center"/>
    </xf>
    <xf numFmtId="0" fontId="15" fillId="0" borderId="41" xfId="0" applyFont="1" applyBorder="1" applyAlignment="1">
      <alignment vertical="center"/>
    </xf>
    <xf numFmtId="0" fontId="15" fillId="0" borderId="49" xfId="0" applyFont="1" applyBorder="1" applyAlignment="1">
      <alignment horizontal="left" vertical="center"/>
    </xf>
    <xf numFmtId="0" fontId="15" fillId="0" borderId="5" xfId="0" applyFont="1" applyBorder="1" applyAlignment="1">
      <alignment horizontal="left" vertical="center"/>
    </xf>
    <xf numFmtId="0" fontId="15" fillId="0" borderId="40" xfId="0" applyFont="1" applyBorder="1" applyAlignment="1">
      <alignment horizontal="left" vertical="center"/>
    </xf>
    <xf numFmtId="0" fontId="15" fillId="0" borderId="48" xfId="0" applyFont="1" applyBorder="1" applyAlignment="1">
      <alignment vertical="center"/>
    </xf>
    <xf numFmtId="0" fontId="15" fillId="0" borderId="78" xfId="0" applyFont="1" applyBorder="1" applyAlignment="1">
      <alignment vertical="center"/>
    </xf>
    <xf numFmtId="0" fontId="15" fillId="0" borderId="39" xfId="0" applyFont="1" applyBorder="1" applyAlignment="1">
      <alignment vertical="center"/>
    </xf>
    <xf numFmtId="0" fontId="27" fillId="0" borderId="78"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11" xfId="0" applyFont="1" applyFill="1" applyBorder="1" applyAlignment="1">
      <alignment horizontal="center" vertical="center"/>
    </xf>
    <xf numFmtId="0" fontId="0" fillId="0" borderId="1" xfId="0" applyFill="1" applyBorder="1" applyAlignment="1">
      <alignment horizontal="center"/>
    </xf>
    <xf numFmtId="0" fontId="27" fillId="0" borderId="71" xfId="0" applyFont="1" applyFill="1" applyBorder="1" applyAlignment="1">
      <alignment horizontal="center" vertical="center"/>
    </xf>
    <xf numFmtId="0" fontId="27" fillId="0" borderId="72"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1" xfId="0" applyFont="1" applyFill="1" applyBorder="1" applyAlignment="1">
      <alignment horizontal="center" vertical="center"/>
    </xf>
    <xf numFmtId="0" fontId="3" fillId="10" borderId="2"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19" xfId="0" applyFont="1" applyFill="1" applyBorder="1" applyAlignment="1">
      <alignment horizontal="center" vertical="center"/>
    </xf>
    <xf numFmtId="0" fontId="3" fillId="10" borderId="20" xfId="0" applyFont="1" applyFill="1" applyBorder="1" applyAlignment="1">
      <alignment horizontal="center" vertical="center"/>
    </xf>
    <xf numFmtId="0" fontId="3" fillId="10" borderId="30" xfId="0" applyFont="1" applyFill="1" applyBorder="1" applyAlignment="1">
      <alignment horizontal="center" vertical="center"/>
    </xf>
    <xf numFmtId="0" fontId="3" fillId="10" borderId="31" xfId="0" applyFont="1" applyFill="1" applyBorder="1" applyAlignment="1">
      <alignment horizontal="center" vertical="center"/>
    </xf>
    <xf numFmtId="0" fontId="3" fillId="10" borderId="45" xfId="0" applyFont="1" applyFill="1" applyBorder="1" applyAlignment="1">
      <alignment horizontal="center" vertical="center"/>
    </xf>
    <xf numFmtId="0" fontId="0" fillId="0" borderId="1" xfId="0" applyBorder="1" applyAlignment="1">
      <alignment horizontal="center"/>
    </xf>
    <xf numFmtId="9" fontId="0" fillId="0" borderId="1" xfId="2" applyFont="1" applyBorder="1" applyAlignment="1">
      <alignment horizontal="center"/>
    </xf>
    <xf numFmtId="0" fontId="27" fillId="10" borderId="16" xfId="0" applyFont="1" applyFill="1" applyBorder="1" applyAlignment="1">
      <alignment horizontal="center"/>
    </xf>
    <xf numFmtId="0" fontId="27" fillId="10" borderId="24" xfId="0"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9" defaultPivotStyle="PivotStyleLight16"/>
  <colors>
    <mruColors>
      <color rgb="FF008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view="pageBreakPreview" zoomScale="70" zoomScaleNormal="110" zoomScaleSheetLayoutView="70" workbookViewId="0">
      <pane ySplit="5" topLeftCell="A36" activePane="bottomLeft" state="frozen"/>
      <selection pane="bottomLeft" activeCell="K31" sqref="K31:K36"/>
    </sheetView>
  </sheetViews>
  <sheetFormatPr baseColWidth="10" defaultRowHeight="15" x14ac:dyDescent="0.25"/>
  <cols>
    <col min="1" max="1" width="5.7109375" style="8" customWidth="1"/>
    <col min="2" max="2" width="21.28515625" style="8" customWidth="1"/>
    <col min="3" max="3" width="22.5703125" style="14" customWidth="1"/>
    <col min="4" max="4" width="38.140625" style="8" customWidth="1"/>
    <col min="5" max="5" width="20.140625" style="8" customWidth="1"/>
    <col min="6" max="6" width="33.7109375" style="8" customWidth="1"/>
    <col min="7" max="7" width="35.7109375" style="8" customWidth="1"/>
    <col min="8" max="8" width="39" style="8" customWidth="1"/>
    <col min="9" max="9" width="21.5703125" style="8" customWidth="1"/>
    <col min="10" max="10" width="43.7109375" style="8" customWidth="1"/>
    <col min="11" max="11" width="9" style="11" bestFit="1" customWidth="1"/>
    <col min="12" max="16384" width="11.42578125" style="8"/>
  </cols>
  <sheetData>
    <row r="1" spans="1:11" ht="15.75" thickBot="1" x14ac:dyDescent="0.3">
      <c r="K1" s="19"/>
    </row>
    <row r="2" spans="1:11" ht="25.5" customHeight="1" thickBot="1" x14ac:dyDescent="0.3">
      <c r="A2" s="370" t="s">
        <v>201</v>
      </c>
      <c r="B2" s="371"/>
      <c r="C2" s="371"/>
      <c r="D2" s="371"/>
      <c r="E2" s="371"/>
      <c r="F2" s="371"/>
      <c r="G2" s="371"/>
      <c r="H2" s="371"/>
      <c r="I2" s="371"/>
      <c r="J2" s="371"/>
      <c r="K2" s="372"/>
    </row>
    <row r="3" spans="1:11" ht="15.75" thickBot="1" x14ac:dyDescent="0.3"/>
    <row r="4" spans="1:11" s="12" customFormat="1" ht="212.25" customHeight="1" thickBot="1" x14ac:dyDescent="0.3">
      <c r="A4" s="20" t="s">
        <v>8</v>
      </c>
      <c r="B4" s="24" t="s">
        <v>1</v>
      </c>
      <c r="C4" s="25" t="s">
        <v>2</v>
      </c>
      <c r="D4" s="26" t="s">
        <v>72</v>
      </c>
      <c r="E4" s="24" t="s">
        <v>89</v>
      </c>
      <c r="F4" s="28" t="s">
        <v>90</v>
      </c>
      <c r="G4" s="29" t="s">
        <v>91</v>
      </c>
      <c r="H4" s="29" t="s">
        <v>128</v>
      </c>
      <c r="I4" s="29" t="s">
        <v>92</v>
      </c>
      <c r="J4" s="30" t="s">
        <v>93</v>
      </c>
      <c r="K4" s="362" t="s">
        <v>10</v>
      </c>
    </row>
    <row r="5" spans="1:11" s="12" customFormat="1" ht="25.5" customHeight="1" thickBot="1" x14ac:dyDescent="0.3">
      <c r="A5" s="20"/>
      <c r="B5" s="364"/>
      <c r="C5" s="365"/>
      <c r="D5" s="366"/>
      <c r="E5" s="27">
        <v>0.25</v>
      </c>
      <c r="F5" s="27">
        <v>0.15</v>
      </c>
      <c r="G5" s="27">
        <v>0.2</v>
      </c>
      <c r="H5" s="27">
        <v>0.2</v>
      </c>
      <c r="I5" s="27">
        <v>0.1</v>
      </c>
      <c r="J5" s="27">
        <v>0.1</v>
      </c>
      <c r="K5" s="363"/>
    </row>
    <row r="6" spans="1:11" s="13" customFormat="1" ht="30" customHeight="1" x14ac:dyDescent="0.25">
      <c r="A6" s="21">
        <v>1</v>
      </c>
      <c r="B6" s="54" t="s">
        <v>84</v>
      </c>
      <c r="C6" s="373" t="s">
        <v>48</v>
      </c>
      <c r="D6" s="210" t="s">
        <v>81</v>
      </c>
      <c r="E6" s="32">
        <v>3</v>
      </c>
      <c r="F6" s="32">
        <v>3</v>
      </c>
      <c r="G6" s="33">
        <v>5</v>
      </c>
      <c r="H6" s="32">
        <v>5</v>
      </c>
      <c r="I6" s="32">
        <v>3</v>
      </c>
      <c r="J6" s="34">
        <v>1</v>
      </c>
      <c r="K6" s="230">
        <f t="shared" ref="K6:K63" si="0">(E6*E$5)+(F6*F$5)+(G6*G$5)+(H6*H$5)+(I6*I$5)+(J6*J$5)</f>
        <v>3.6</v>
      </c>
    </row>
    <row r="7" spans="1:11" s="13" customFormat="1" ht="30" customHeight="1" x14ac:dyDescent="0.25">
      <c r="A7" s="22">
        <v>1</v>
      </c>
      <c r="B7" s="50" t="s">
        <v>84</v>
      </c>
      <c r="C7" s="374"/>
      <c r="D7" s="211" t="s">
        <v>82</v>
      </c>
      <c r="E7" s="35">
        <v>3</v>
      </c>
      <c r="F7" s="35">
        <v>3</v>
      </c>
      <c r="G7" s="36">
        <v>3</v>
      </c>
      <c r="H7" s="35">
        <v>5</v>
      </c>
      <c r="I7" s="35">
        <v>3</v>
      </c>
      <c r="J7" s="37">
        <v>1</v>
      </c>
      <c r="K7" s="230">
        <f t="shared" si="0"/>
        <v>3.1999999999999997</v>
      </c>
    </row>
    <row r="8" spans="1:11" s="13" customFormat="1" ht="30" customHeight="1" x14ac:dyDescent="0.25">
      <c r="A8" s="22">
        <v>1</v>
      </c>
      <c r="B8" s="50" t="s">
        <v>84</v>
      </c>
      <c r="C8" s="374"/>
      <c r="D8" s="211" t="s">
        <v>206</v>
      </c>
      <c r="E8" s="35">
        <v>3</v>
      </c>
      <c r="F8" s="35">
        <v>3</v>
      </c>
      <c r="G8" s="36">
        <v>5</v>
      </c>
      <c r="H8" s="35">
        <v>5</v>
      </c>
      <c r="I8" s="35">
        <v>3</v>
      </c>
      <c r="J8" s="37">
        <v>1</v>
      </c>
      <c r="K8" s="230">
        <f t="shared" si="0"/>
        <v>3.6</v>
      </c>
    </row>
    <row r="9" spans="1:11" s="13" customFormat="1" ht="30" customHeight="1" x14ac:dyDescent="0.25">
      <c r="A9" s="22">
        <v>1</v>
      </c>
      <c r="B9" s="50" t="s">
        <v>84</v>
      </c>
      <c r="C9" s="374"/>
      <c r="D9" s="211" t="s">
        <v>207</v>
      </c>
      <c r="E9" s="35">
        <v>3</v>
      </c>
      <c r="F9" s="35">
        <v>3</v>
      </c>
      <c r="G9" s="36">
        <v>5</v>
      </c>
      <c r="H9" s="35">
        <v>3</v>
      </c>
      <c r="I9" s="35">
        <v>3</v>
      </c>
      <c r="J9" s="37">
        <v>1</v>
      </c>
      <c r="K9" s="230">
        <f t="shared" si="0"/>
        <v>3.2000000000000006</v>
      </c>
    </row>
    <row r="10" spans="1:11" s="13" customFormat="1" ht="30" customHeight="1" thickBot="1" x14ac:dyDescent="0.3">
      <c r="A10" s="22">
        <v>1</v>
      </c>
      <c r="B10" s="50" t="s">
        <v>84</v>
      </c>
      <c r="C10" s="375"/>
      <c r="D10" s="211" t="s">
        <v>208</v>
      </c>
      <c r="E10" s="35">
        <v>3</v>
      </c>
      <c r="F10" s="35">
        <v>3</v>
      </c>
      <c r="G10" s="36">
        <v>5</v>
      </c>
      <c r="H10" s="35">
        <v>3</v>
      </c>
      <c r="I10" s="35">
        <v>3</v>
      </c>
      <c r="J10" s="37">
        <v>1</v>
      </c>
      <c r="K10" s="230">
        <f t="shared" si="0"/>
        <v>3.2000000000000006</v>
      </c>
    </row>
    <row r="11" spans="1:11" s="13" customFormat="1" ht="102.75" customHeight="1" x14ac:dyDescent="0.25">
      <c r="A11" s="22">
        <v>2</v>
      </c>
      <c r="B11" s="50" t="s">
        <v>84</v>
      </c>
      <c r="C11" s="367" t="s">
        <v>49</v>
      </c>
      <c r="D11" s="211" t="s">
        <v>203</v>
      </c>
      <c r="E11" s="35">
        <v>3</v>
      </c>
      <c r="F11" s="35">
        <v>5</v>
      </c>
      <c r="G11" s="36">
        <v>3</v>
      </c>
      <c r="H11" s="35">
        <v>5</v>
      </c>
      <c r="I11" s="35">
        <v>3</v>
      </c>
      <c r="J11" s="37">
        <v>5</v>
      </c>
      <c r="K11" s="231">
        <f t="shared" si="0"/>
        <v>3.9000000000000004</v>
      </c>
    </row>
    <row r="12" spans="1:11" s="13" customFormat="1" ht="40.5" customHeight="1" x14ac:dyDescent="0.25">
      <c r="A12" s="22">
        <v>2</v>
      </c>
      <c r="B12" s="50" t="s">
        <v>84</v>
      </c>
      <c r="C12" s="368"/>
      <c r="D12" s="211" t="s">
        <v>88</v>
      </c>
      <c r="E12" s="35">
        <v>3</v>
      </c>
      <c r="F12" s="35">
        <v>5</v>
      </c>
      <c r="G12" s="36">
        <v>3</v>
      </c>
      <c r="H12" s="35">
        <v>5</v>
      </c>
      <c r="I12" s="35">
        <v>3</v>
      </c>
      <c r="J12" s="37">
        <v>5</v>
      </c>
      <c r="K12" s="232">
        <f t="shared" si="0"/>
        <v>3.9000000000000004</v>
      </c>
    </row>
    <row r="13" spans="1:11" s="13" customFormat="1" ht="40.5" customHeight="1" x14ac:dyDescent="0.25">
      <c r="A13" s="22">
        <v>2</v>
      </c>
      <c r="B13" s="50" t="s">
        <v>84</v>
      </c>
      <c r="C13" s="368"/>
      <c r="D13" s="211" t="s">
        <v>85</v>
      </c>
      <c r="E13" s="35">
        <v>3</v>
      </c>
      <c r="F13" s="35">
        <v>3</v>
      </c>
      <c r="G13" s="36">
        <v>3</v>
      </c>
      <c r="H13" s="35">
        <v>5</v>
      </c>
      <c r="I13" s="35">
        <v>3</v>
      </c>
      <c r="J13" s="37">
        <v>5</v>
      </c>
      <c r="K13" s="233">
        <f>(E13+F13+G13+H13+I13+J13)/6</f>
        <v>3.6666666666666665</v>
      </c>
    </row>
    <row r="14" spans="1:11" s="13" customFormat="1" ht="55.5" customHeight="1" x14ac:dyDescent="0.25">
      <c r="A14" s="22">
        <v>2</v>
      </c>
      <c r="B14" s="50" t="s">
        <v>84</v>
      </c>
      <c r="C14" s="368"/>
      <c r="D14" s="211" t="s">
        <v>86</v>
      </c>
      <c r="E14" s="35">
        <v>3</v>
      </c>
      <c r="F14" s="35">
        <v>3</v>
      </c>
      <c r="G14" s="36">
        <v>3</v>
      </c>
      <c r="H14" s="35">
        <v>5</v>
      </c>
      <c r="I14" s="35">
        <v>3</v>
      </c>
      <c r="J14" s="37">
        <v>5</v>
      </c>
      <c r="K14" s="232">
        <f t="shared" si="0"/>
        <v>3.5999999999999996</v>
      </c>
    </row>
    <row r="15" spans="1:11" s="13" customFormat="1" ht="37.5" customHeight="1" thickBot="1" x14ac:dyDescent="0.3">
      <c r="A15" s="23">
        <v>2</v>
      </c>
      <c r="B15" s="51" t="s">
        <v>84</v>
      </c>
      <c r="C15" s="369"/>
      <c r="D15" s="212" t="s">
        <v>87</v>
      </c>
      <c r="E15" s="38">
        <v>3</v>
      </c>
      <c r="F15" s="38">
        <v>5</v>
      </c>
      <c r="G15" s="39">
        <v>3</v>
      </c>
      <c r="H15" s="38">
        <v>5</v>
      </c>
      <c r="I15" s="38">
        <v>3</v>
      </c>
      <c r="J15" s="40">
        <v>5</v>
      </c>
      <c r="K15" s="234">
        <f t="shared" si="0"/>
        <v>3.9000000000000004</v>
      </c>
    </row>
    <row r="16" spans="1:11" s="15" customFormat="1" ht="33.75" customHeight="1" x14ac:dyDescent="0.25">
      <c r="A16" s="58">
        <v>3</v>
      </c>
      <c r="B16" s="56" t="s">
        <v>96</v>
      </c>
      <c r="C16" s="338" t="s">
        <v>99</v>
      </c>
      <c r="D16" s="213" t="s">
        <v>97</v>
      </c>
      <c r="E16" s="41">
        <v>3</v>
      </c>
      <c r="F16" s="41">
        <v>3</v>
      </c>
      <c r="G16" s="42">
        <v>3</v>
      </c>
      <c r="H16" s="41">
        <v>3</v>
      </c>
      <c r="I16" s="41">
        <v>3</v>
      </c>
      <c r="J16" s="43">
        <v>1</v>
      </c>
      <c r="K16" s="64">
        <f t="shared" si="0"/>
        <v>2.8000000000000003</v>
      </c>
    </row>
    <row r="17" spans="1:11" s="15" customFormat="1" ht="28.5" x14ac:dyDescent="0.25">
      <c r="A17" s="58">
        <v>3</v>
      </c>
      <c r="B17" s="56" t="s">
        <v>96</v>
      </c>
      <c r="C17" s="339"/>
      <c r="D17" s="214" t="s">
        <v>211</v>
      </c>
      <c r="E17" s="44">
        <v>3</v>
      </c>
      <c r="F17" s="44">
        <v>3</v>
      </c>
      <c r="G17" s="45">
        <v>3</v>
      </c>
      <c r="H17" s="44">
        <v>3</v>
      </c>
      <c r="I17" s="44">
        <v>3</v>
      </c>
      <c r="J17" s="46">
        <v>1</v>
      </c>
      <c r="K17" s="65">
        <f t="shared" si="0"/>
        <v>2.8000000000000003</v>
      </c>
    </row>
    <row r="18" spans="1:11" s="15" customFormat="1" ht="15.75" thickBot="1" x14ac:dyDescent="0.3">
      <c r="A18" s="59">
        <v>3</v>
      </c>
      <c r="B18" s="57" t="s">
        <v>96</v>
      </c>
      <c r="C18" s="340"/>
      <c r="D18" s="215" t="s">
        <v>212</v>
      </c>
      <c r="E18" s="47">
        <v>3</v>
      </c>
      <c r="F18" s="47">
        <v>3</v>
      </c>
      <c r="G18" s="48">
        <v>3</v>
      </c>
      <c r="H18" s="47">
        <v>3</v>
      </c>
      <c r="I18" s="47">
        <v>3</v>
      </c>
      <c r="J18" s="49">
        <v>1</v>
      </c>
      <c r="K18" s="66">
        <v>3</v>
      </c>
    </row>
    <row r="19" spans="1:11" s="13" customFormat="1" ht="45" customHeight="1" x14ac:dyDescent="0.25">
      <c r="A19" s="60">
        <v>4</v>
      </c>
      <c r="B19" s="61" t="s">
        <v>4</v>
      </c>
      <c r="C19" s="341" t="s">
        <v>51</v>
      </c>
      <c r="D19" s="220" t="s">
        <v>100</v>
      </c>
      <c r="E19" s="235">
        <v>5</v>
      </c>
      <c r="F19" s="235">
        <v>3</v>
      </c>
      <c r="G19" s="235">
        <v>3</v>
      </c>
      <c r="H19" s="235">
        <v>5</v>
      </c>
      <c r="I19" s="235">
        <v>3</v>
      </c>
      <c r="J19" s="236">
        <v>1</v>
      </c>
      <c r="K19" s="237">
        <f t="shared" si="0"/>
        <v>3.6999999999999997</v>
      </c>
    </row>
    <row r="20" spans="1:11" s="13" customFormat="1" ht="45" customHeight="1" x14ac:dyDescent="0.25">
      <c r="A20" s="60">
        <v>4</v>
      </c>
      <c r="B20" s="62" t="s">
        <v>4</v>
      </c>
      <c r="C20" s="342"/>
      <c r="D20" s="238" t="s">
        <v>204</v>
      </c>
      <c r="E20" s="239">
        <v>5</v>
      </c>
      <c r="F20" s="239">
        <v>3</v>
      </c>
      <c r="G20" s="239">
        <v>3</v>
      </c>
      <c r="H20" s="239">
        <v>5</v>
      </c>
      <c r="I20" s="239">
        <v>3</v>
      </c>
      <c r="J20" s="240">
        <v>1</v>
      </c>
      <c r="K20" s="241">
        <f t="shared" si="0"/>
        <v>3.6999999999999997</v>
      </c>
    </row>
    <row r="21" spans="1:11" s="13" customFormat="1" ht="39" customHeight="1" x14ac:dyDescent="0.25">
      <c r="A21" s="60">
        <v>4</v>
      </c>
      <c r="B21" s="62" t="s">
        <v>4</v>
      </c>
      <c r="C21" s="342"/>
      <c r="D21" s="238" t="s">
        <v>101</v>
      </c>
      <c r="E21" s="239">
        <v>5</v>
      </c>
      <c r="F21" s="239">
        <v>3</v>
      </c>
      <c r="G21" s="239">
        <v>3</v>
      </c>
      <c r="H21" s="239">
        <v>5</v>
      </c>
      <c r="I21" s="239">
        <v>3</v>
      </c>
      <c r="J21" s="240">
        <v>1</v>
      </c>
      <c r="K21" s="241">
        <f t="shared" si="0"/>
        <v>3.6999999999999997</v>
      </c>
    </row>
    <row r="22" spans="1:11" s="13" customFormat="1" ht="39" customHeight="1" x14ac:dyDescent="0.25">
      <c r="A22" s="60">
        <v>4</v>
      </c>
      <c r="B22" s="62" t="s">
        <v>4</v>
      </c>
      <c r="C22" s="342"/>
      <c r="D22" s="242" t="s">
        <v>102</v>
      </c>
      <c r="E22" s="243">
        <v>5</v>
      </c>
      <c r="F22" s="243">
        <v>3</v>
      </c>
      <c r="G22" s="243">
        <v>3</v>
      </c>
      <c r="H22" s="243">
        <v>5</v>
      </c>
      <c r="I22" s="243">
        <v>3</v>
      </c>
      <c r="J22" s="244">
        <v>1</v>
      </c>
      <c r="K22" s="245">
        <f t="shared" si="0"/>
        <v>3.6999999999999997</v>
      </c>
    </row>
    <row r="23" spans="1:11" s="13" customFormat="1" ht="36" customHeight="1" thickBot="1" x14ac:dyDescent="0.3">
      <c r="A23" s="68">
        <v>4</v>
      </c>
      <c r="B23" s="63" t="s">
        <v>4</v>
      </c>
      <c r="C23" s="342"/>
      <c r="D23" s="242" t="s">
        <v>103</v>
      </c>
      <c r="E23" s="243">
        <v>5</v>
      </c>
      <c r="F23" s="243">
        <v>3</v>
      </c>
      <c r="G23" s="243">
        <v>3</v>
      </c>
      <c r="H23" s="243">
        <v>5</v>
      </c>
      <c r="I23" s="243">
        <v>3</v>
      </c>
      <c r="J23" s="244">
        <v>1</v>
      </c>
      <c r="K23" s="245">
        <f t="shared" si="0"/>
        <v>3.6999999999999997</v>
      </c>
    </row>
    <row r="24" spans="1:11" s="15" customFormat="1" ht="27.75" customHeight="1" x14ac:dyDescent="0.25">
      <c r="A24" s="61">
        <v>5</v>
      </c>
      <c r="B24" s="61" t="s">
        <v>4</v>
      </c>
      <c r="C24" s="346" t="s">
        <v>54</v>
      </c>
      <c r="D24" s="246" t="s">
        <v>104</v>
      </c>
      <c r="E24" s="247">
        <v>3</v>
      </c>
      <c r="F24" s="247">
        <v>3</v>
      </c>
      <c r="G24" s="247">
        <v>3</v>
      </c>
      <c r="H24" s="247">
        <v>5</v>
      </c>
      <c r="I24" s="247">
        <v>3</v>
      </c>
      <c r="J24" s="248">
        <v>1</v>
      </c>
      <c r="K24" s="237">
        <f t="shared" si="0"/>
        <v>3.1999999999999997</v>
      </c>
    </row>
    <row r="25" spans="1:11" s="15" customFormat="1" ht="28.5" x14ac:dyDescent="0.25">
      <c r="A25" s="62">
        <v>5</v>
      </c>
      <c r="B25" s="62" t="s">
        <v>4</v>
      </c>
      <c r="C25" s="347"/>
      <c r="D25" s="249" t="s">
        <v>105</v>
      </c>
      <c r="E25" s="250">
        <v>3</v>
      </c>
      <c r="F25" s="250">
        <v>3</v>
      </c>
      <c r="G25" s="250">
        <v>3</v>
      </c>
      <c r="H25" s="250">
        <v>5</v>
      </c>
      <c r="I25" s="250">
        <v>3</v>
      </c>
      <c r="J25" s="251">
        <v>1</v>
      </c>
      <c r="K25" s="241">
        <f t="shared" si="0"/>
        <v>3.1999999999999997</v>
      </c>
    </row>
    <row r="26" spans="1:11" s="15" customFormat="1" ht="46.5" customHeight="1" x14ac:dyDescent="0.25">
      <c r="A26" s="62">
        <v>5</v>
      </c>
      <c r="B26" s="62" t="s">
        <v>4</v>
      </c>
      <c r="C26" s="347"/>
      <c r="D26" s="249" t="s">
        <v>106</v>
      </c>
      <c r="E26" s="250">
        <v>3</v>
      </c>
      <c r="F26" s="250">
        <v>3</v>
      </c>
      <c r="G26" s="250">
        <v>3</v>
      </c>
      <c r="H26" s="250">
        <v>5</v>
      </c>
      <c r="I26" s="250">
        <v>3</v>
      </c>
      <c r="J26" s="251">
        <v>1</v>
      </c>
      <c r="K26" s="245">
        <f t="shared" si="0"/>
        <v>3.1999999999999997</v>
      </c>
    </row>
    <row r="27" spans="1:11" s="15" customFormat="1" ht="35.25" customHeight="1" x14ac:dyDescent="0.25">
      <c r="A27" s="62">
        <v>5</v>
      </c>
      <c r="B27" s="62" t="s">
        <v>4</v>
      </c>
      <c r="C27" s="347"/>
      <c r="D27" s="249" t="s">
        <v>107</v>
      </c>
      <c r="E27" s="250">
        <v>3</v>
      </c>
      <c r="F27" s="250">
        <v>3</v>
      </c>
      <c r="G27" s="250">
        <v>3</v>
      </c>
      <c r="H27" s="250">
        <v>5</v>
      </c>
      <c r="I27" s="250">
        <v>3</v>
      </c>
      <c r="J27" s="251">
        <v>1</v>
      </c>
      <c r="K27" s="245">
        <f t="shared" si="0"/>
        <v>3.1999999999999997</v>
      </c>
    </row>
    <row r="28" spans="1:11" s="15" customFormat="1" ht="35.25" customHeight="1" x14ac:dyDescent="0.25">
      <c r="A28" s="62">
        <v>5</v>
      </c>
      <c r="B28" s="62" t="s">
        <v>4</v>
      </c>
      <c r="C28" s="347"/>
      <c r="D28" s="249" t="s">
        <v>108</v>
      </c>
      <c r="E28" s="250">
        <v>3</v>
      </c>
      <c r="F28" s="250">
        <v>5</v>
      </c>
      <c r="G28" s="250">
        <v>5</v>
      </c>
      <c r="H28" s="250">
        <v>5</v>
      </c>
      <c r="I28" s="250">
        <v>3</v>
      </c>
      <c r="J28" s="251">
        <v>5</v>
      </c>
      <c r="K28" s="67">
        <f t="shared" si="0"/>
        <v>4.3</v>
      </c>
    </row>
    <row r="29" spans="1:11" s="15" customFormat="1" ht="35.25" customHeight="1" x14ac:dyDescent="0.25">
      <c r="A29" s="62">
        <v>5</v>
      </c>
      <c r="B29" s="62" t="s">
        <v>4</v>
      </c>
      <c r="C29" s="347"/>
      <c r="D29" s="249" t="s">
        <v>109</v>
      </c>
      <c r="E29" s="250">
        <v>3</v>
      </c>
      <c r="F29" s="250">
        <v>3</v>
      </c>
      <c r="G29" s="250">
        <v>3</v>
      </c>
      <c r="H29" s="250">
        <v>5</v>
      </c>
      <c r="I29" s="250">
        <v>3</v>
      </c>
      <c r="J29" s="251">
        <v>1</v>
      </c>
      <c r="K29" s="245">
        <f t="shared" si="0"/>
        <v>3.1999999999999997</v>
      </c>
    </row>
    <row r="30" spans="1:11" s="15" customFormat="1" ht="35.25" customHeight="1" thickBot="1" x14ac:dyDescent="0.3">
      <c r="A30" s="63">
        <v>5</v>
      </c>
      <c r="B30" s="63" t="s">
        <v>4</v>
      </c>
      <c r="C30" s="348"/>
      <c r="D30" s="215" t="s">
        <v>110</v>
      </c>
      <c r="E30" s="262">
        <v>3</v>
      </c>
      <c r="F30" s="262">
        <v>3</v>
      </c>
      <c r="G30" s="262">
        <v>3</v>
      </c>
      <c r="H30" s="262">
        <v>5</v>
      </c>
      <c r="I30" s="262">
        <v>3</v>
      </c>
      <c r="J30" s="47">
        <v>1</v>
      </c>
      <c r="K30" s="245">
        <f t="shared" si="0"/>
        <v>3.1999999999999997</v>
      </c>
    </row>
    <row r="31" spans="1:11" s="15" customFormat="1" ht="35.25" customHeight="1" x14ac:dyDescent="0.25">
      <c r="A31" s="69">
        <v>6</v>
      </c>
      <c r="B31" s="75" t="s">
        <v>4</v>
      </c>
      <c r="C31" s="349" t="s">
        <v>111</v>
      </c>
      <c r="D31" s="263" t="s">
        <v>112</v>
      </c>
      <c r="E31" s="247">
        <v>5</v>
      </c>
      <c r="F31" s="247">
        <v>5</v>
      </c>
      <c r="G31" s="247">
        <v>5</v>
      </c>
      <c r="H31" s="247">
        <v>3</v>
      </c>
      <c r="I31" s="247">
        <v>1</v>
      </c>
      <c r="J31" s="248">
        <v>5</v>
      </c>
      <c r="K31" s="70">
        <f t="shared" si="0"/>
        <v>4.2</v>
      </c>
    </row>
    <row r="32" spans="1:11" s="15" customFormat="1" ht="35.25" customHeight="1" x14ac:dyDescent="0.25">
      <c r="A32" s="71">
        <v>6</v>
      </c>
      <c r="B32" s="60" t="s">
        <v>4</v>
      </c>
      <c r="C32" s="350"/>
      <c r="D32" s="264" t="s">
        <v>113</v>
      </c>
      <c r="E32" s="250">
        <v>5</v>
      </c>
      <c r="F32" s="250">
        <v>5</v>
      </c>
      <c r="G32" s="250">
        <v>5</v>
      </c>
      <c r="H32" s="250">
        <v>3</v>
      </c>
      <c r="I32" s="250">
        <v>1</v>
      </c>
      <c r="J32" s="251">
        <v>5</v>
      </c>
      <c r="K32" s="72">
        <f t="shared" si="0"/>
        <v>4.2</v>
      </c>
    </row>
    <row r="33" spans="1:11" s="15" customFormat="1" ht="35.25" customHeight="1" x14ac:dyDescent="0.25">
      <c r="A33" s="71">
        <v>6</v>
      </c>
      <c r="B33" s="60" t="s">
        <v>4</v>
      </c>
      <c r="C33" s="350"/>
      <c r="D33" s="264" t="s">
        <v>114</v>
      </c>
      <c r="E33" s="250">
        <v>5</v>
      </c>
      <c r="F33" s="250">
        <v>5</v>
      </c>
      <c r="G33" s="250">
        <v>5</v>
      </c>
      <c r="H33" s="250">
        <v>3</v>
      </c>
      <c r="I33" s="250">
        <v>1</v>
      </c>
      <c r="J33" s="251">
        <v>5</v>
      </c>
      <c r="K33" s="72">
        <f t="shared" si="0"/>
        <v>4.2</v>
      </c>
    </row>
    <row r="34" spans="1:11" s="15" customFormat="1" ht="42.75" x14ac:dyDescent="0.25">
      <c r="A34" s="71">
        <v>6</v>
      </c>
      <c r="B34" s="60" t="s">
        <v>4</v>
      </c>
      <c r="C34" s="350"/>
      <c r="D34" s="264" t="s">
        <v>115</v>
      </c>
      <c r="E34" s="250">
        <v>5</v>
      </c>
      <c r="F34" s="250">
        <v>5</v>
      </c>
      <c r="G34" s="250">
        <v>5</v>
      </c>
      <c r="H34" s="250">
        <v>3</v>
      </c>
      <c r="I34" s="250">
        <v>1</v>
      </c>
      <c r="J34" s="251">
        <v>5</v>
      </c>
      <c r="K34" s="72">
        <f t="shared" si="0"/>
        <v>4.2</v>
      </c>
    </row>
    <row r="35" spans="1:11" s="15" customFormat="1" ht="35.25" customHeight="1" thickBot="1" x14ac:dyDescent="0.3">
      <c r="A35" s="73">
        <v>6</v>
      </c>
      <c r="B35" s="76" t="s">
        <v>4</v>
      </c>
      <c r="C35" s="350"/>
      <c r="D35" s="264" t="s">
        <v>116</v>
      </c>
      <c r="E35" s="250">
        <v>5</v>
      </c>
      <c r="F35" s="250">
        <v>5</v>
      </c>
      <c r="G35" s="250">
        <v>5</v>
      </c>
      <c r="H35" s="250">
        <v>3</v>
      </c>
      <c r="I35" s="250">
        <v>1</v>
      </c>
      <c r="J35" s="251">
        <v>5</v>
      </c>
      <c r="K35" s="72">
        <f t="shared" si="0"/>
        <v>4.2</v>
      </c>
    </row>
    <row r="36" spans="1:11" s="15" customFormat="1" ht="35.25" customHeight="1" thickBot="1" x14ac:dyDescent="0.3">
      <c r="A36" s="73">
        <v>6</v>
      </c>
      <c r="B36" s="76" t="s">
        <v>4</v>
      </c>
      <c r="C36" s="351"/>
      <c r="D36" s="265" t="s">
        <v>209</v>
      </c>
      <c r="E36" s="266">
        <v>5</v>
      </c>
      <c r="F36" s="266">
        <v>5</v>
      </c>
      <c r="G36" s="266">
        <v>5</v>
      </c>
      <c r="H36" s="266">
        <v>3</v>
      </c>
      <c r="I36" s="266">
        <v>3</v>
      </c>
      <c r="J36" s="267">
        <v>5</v>
      </c>
      <c r="K36" s="74">
        <f t="shared" si="0"/>
        <v>4.4000000000000004</v>
      </c>
    </row>
    <row r="37" spans="1:11" s="15" customFormat="1" ht="35.25" customHeight="1" x14ac:dyDescent="0.25">
      <c r="A37" s="77">
        <v>7</v>
      </c>
      <c r="B37" s="78" t="s">
        <v>4</v>
      </c>
      <c r="C37" s="358" t="s">
        <v>52</v>
      </c>
      <c r="D37" s="213" t="s">
        <v>117</v>
      </c>
      <c r="E37" s="41">
        <v>3</v>
      </c>
      <c r="F37" s="41">
        <v>5</v>
      </c>
      <c r="G37" s="41">
        <v>1</v>
      </c>
      <c r="H37" s="41">
        <v>1</v>
      </c>
      <c r="I37" s="41">
        <v>3</v>
      </c>
      <c r="J37" s="41">
        <v>5</v>
      </c>
      <c r="K37" s="268">
        <f t="shared" si="0"/>
        <v>2.7</v>
      </c>
    </row>
    <row r="38" spans="1:11" s="15" customFormat="1" ht="35.25" customHeight="1" x14ac:dyDescent="0.25">
      <c r="A38" s="79">
        <v>7</v>
      </c>
      <c r="B38" s="80" t="s">
        <v>4</v>
      </c>
      <c r="C38" s="359"/>
      <c r="D38" s="249" t="s">
        <v>118</v>
      </c>
      <c r="E38" s="251">
        <v>3</v>
      </c>
      <c r="F38" s="251">
        <v>5</v>
      </c>
      <c r="G38" s="251">
        <v>1</v>
      </c>
      <c r="H38" s="251">
        <v>1</v>
      </c>
      <c r="I38" s="251">
        <v>3</v>
      </c>
      <c r="J38" s="251">
        <v>5</v>
      </c>
      <c r="K38" s="269">
        <f t="shared" si="0"/>
        <v>2.7</v>
      </c>
    </row>
    <row r="39" spans="1:11" s="13" customFormat="1" ht="27.75" customHeight="1" thickBot="1" x14ac:dyDescent="0.3">
      <c r="A39" s="84">
        <v>7</v>
      </c>
      <c r="B39" s="81" t="s">
        <v>4</v>
      </c>
      <c r="C39" s="360"/>
      <c r="D39" s="270" t="s">
        <v>119</v>
      </c>
      <c r="E39" s="267">
        <v>3</v>
      </c>
      <c r="F39" s="267">
        <v>5</v>
      </c>
      <c r="G39" s="267">
        <v>1</v>
      </c>
      <c r="H39" s="267">
        <v>1</v>
      </c>
      <c r="I39" s="267">
        <v>3</v>
      </c>
      <c r="J39" s="267">
        <v>5</v>
      </c>
      <c r="K39" s="271">
        <f t="shared" si="0"/>
        <v>2.7</v>
      </c>
    </row>
    <row r="40" spans="1:11" s="13" customFormat="1" ht="27.75" customHeight="1" x14ac:dyDescent="0.25">
      <c r="A40" s="69">
        <v>8</v>
      </c>
      <c r="B40" s="75" t="s">
        <v>4</v>
      </c>
      <c r="C40" s="346" t="s">
        <v>53</v>
      </c>
      <c r="D40" s="246" t="s">
        <v>120</v>
      </c>
      <c r="E40" s="248">
        <v>1</v>
      </c>
      <c r="F40" s="248">
        <v>3</v>
      </c>
      <c r="G40" s="248">
        <v>3</v>
      </c>
      <c r="H40" s="248">
        <v>3</v>
      </c>
      <c r="I40" s="248">
        <v>3</v>
      </c>
      <c r="J40" s="248">
        <v>5</v>
      </c>
      <c r="K40" s="272">
        <f t="shared" si="0"/>
        <v>2.7</v>
      </c>
    </row>
    <row r="41" spans="1:11" s="13" customFormat="1" ht="54" customHeight="1" x14ac:dyDescent="0.25">
      <c r="A41" s="71">
        <v>8</v>
      </c>
      <c r="B41" s="60" t="s">
        <v>4</v>
      </c>
      <c r="C41" s="347"/>
      <c r="D41" s="249" t="s">
        <v>121</v>
      </c>
      <c r="E41" s="251">
        <v>1</v>
      </c>
      <c r="F41" s="251">
        <v>3</v>
      </c>
      <c r="G41" s="251">
        <v>3</v>
      </c>
      <c r="H41" s="251">
        <v>3</v>
      </c>
      <c r="I41" s="251">
        <v>3</v>
      </c>
      <c r="J41" s="251">
        <v>5</v>
      </c>
      <c r="K41" s="269">
        <f t="shared" si="0"/>
        <v>2.7</v>
      </c>
    </row>
    <row r="42" spans="1:11" s="13" customFormat="1" ht="27.75" customHeight="1" x14ac:dyDescent="0.25">
      <c r="A42" s="71">
        <v>8</v>
      </c>
      <c r="B42" s="60" t="s">
        <v>4</v>
      </c>
      <c r="C42" s="347"/>
      <c r="D42" s="249" t="s">
        <v>122</v>
      </c>
      <c r="E42" s="251">
        <v>1</v>
      </c>
      <c r="F42" s="251">
        <v>3</v>
      </c>
      <c r="G42" s="251">
        <v>3</v>
      </c>
      <c r="H42" s="251">
        <v>5</v>
      </c>
      <c r="I42" s="251">
        <v>3</v>
      </c>
      <c r="J42" s="251">
        <v>5</v>
      </c>
      <c r="K42" s="269">
        <f t="shared" si="0"/>
        <v>3.0999999999999996</v>
      </c>
    </row>
    <row r="43" spans="1:11" s="13" customFormat="1" ht="27.75" customHeight="1" x14ac:dyDescent="0.25">
      <c r="A43" s="71">
        <v>8</v>
      </c>
      <c r="B43" s="60" t="s">
        <v>4</v>
      </c>
      <c r="C43" s="347"/>
      <c r="D43" s="249" t="s">
        <v>123</v>
      </c>
      <c r="E43" s="251">
        <v>1</v>
      </c>
      <c r="F43" s="251">
        <v>3</v>
      </c>
      <c r="G43" s="251">
        <v>3</v>
      </c>
      <c r="H43" s="251">
        <v>5</v>
      </c>
      <c r="I43" s="251">
        <v>3</v>
      </c>
      <c r="J43" s="251">
        <v>5</v>
      </c>
      <c r="K43" s="269">
        <f t="shared" si="0"/>
        <v>3.0999999999999996</v>
      </c>
    </row>
    <row r="44" spans="1:11" s="13" customFormat="1" ht="69" customHeight="1" x14ac:dyDescent="0.25">
      <c r="A44" s="71">
        <v>8</v>
      </c>
      <c r="B44" s="60" t="s">
        <v>4</v>
      </c>
      <c r="C44" s="347"/>
      <c r="D44" s="249" t="s">
        <v>124</v>
      </c>
      <c r="E44" s="251">
        <v>1</v>
      </c>
      <c r="F44" s="251">
        <v>3</v>
      </c>
      <c r="G44" s="251">
        <v>3</v>
      </c>
      <c r="H44" s="251">
        <v>3</v>
      </c>
      <c r="I44" s="251">
        <v>3</v>
      </c>
      <c r="J44" s="251">
        <v>5</v>
      </c>
      <c r="K44" s="269">
        <f t="shared" si="0"/>
        <v>2.7</v>
      </c>
    </row>
    <row r="45" spans="1:11" s="13" customFormat="1" x14ac:dyDescent="0.25">
      <c r="A45" s="71">
        <v>8</v>
      </c>
      <c r="B45" s="60" t="s">
        <v>4</v>
      </c>
      <c r="C45" s="347"/>
      <c r="D45" s="249" t="s">
        <v>125</v>
      </c>
      <c r="E45" s="251">
        <v>1</v>
      </c>
      <c r="F45" s="251">
        <v>3</v>
      </c>
      <c r="G45" s="251">
        <v>3</v>
      </c>
      <c r="H45" s="251">
        <v>3</v>
      </c>
      <c r="I45" s="251">
        <v>3</v>
      </c>
      <c r="J45" s="251">
        <v>5</v>
      </c>
      <c r="K45" s="269">
        <f t="shared" si="0"/>
        <v>2.7</v>
      </c>
    </row>
    <row r="46" spans="1:11" s="13" customFormat="1" ht="28.5" x14ac:dyDescent="0.25">
      <c r="A46" s="71">
        <v>8</v>
      </c>
      <c r="B46" s="60" t="s">
        <v>4</v>
      </c>
      <c r="C46" s="347"/>
      <c r="D46" s="249" t="s">
        <v>126</v>
      </c>
      <c r="E46" s="250">
        <v>1</v>
      </c>
      <c r="F46" s="250">
        <v>3</v>
      </c>
      <c r="G46" s="250">
        <v>3</v>
      </c>
      <c r="H46" s="250">
        <v>3</v>
      </c>
      <c r="I46" s="250">
        <v>3</v>
      </c>
      <c r="J46" s="251">
        <v>5</v>
      </c>
      <c r="K46" s="269">
        <f t="shared" si="0"/>
        <v>2.7</v>
      </c>
    </row>
    <row r="47" spans="1:11" s="13" customFormat="1" ht="29.25" thickBot="1" x14ac:dyDescent="0.3">
      <c r="A47" s="73">
        <v>8</v>
      </c>
      <c r="B47" s="76" t="s">
        <v>4</v>
      </c>
      <c r="C47" s="361"/>
      <c r="D47" s="270" t="s">
        <v>127</v>
      </c>
      <c r="E47" s="266">
        <v>1</v>
      </c>
      <c r="F47" s="266">
        <v>3</v>
      </c>
      <c r="G47" s="266">
        <v>3</v>
      </c>
      <c r="H47" s="266">
        <v>3</v>
      </c>
      <c r="I47" s="266">
        <v>3</v>
      </c>
      <c r="J47" s="267">
        <v>5</v>
      </c>
      <c r="K47" s="271">
        <f t="shared" si="0"/>
        <v>2.7</v>
      </c>
    </row>
    <row r="48" spans="1:11" s="87" customFormat="1" ht="27" customHeight="1" x14ac:dyDescent="0.25">
      <c r="A48" s="91">
        <v>9</v>
      </c>
      <c r="B48" s="92" t="s">
        <v>7</v>
      </c>
      <c r="C48" s="343" t="s">
        <v>131</v>
      </c>
      <c r="D48" s="216" t="s">
        <v>213</v>
      </c>
      <c r="E48" s="94">
        <v>3</v>
      </c>
      <c r="F48" s="94">
        <v>3</v>
      </c>
      <c r="G48" s="94">
        <v>5</v>
      </c>
      <c r="H48" s="94">
        <v>3</v>
      </c>
      <c r="I48" s="94">
        <v>3</v>
      </c>
      <c r="J48" s="94">
        <v>5</v>
      </c>
      <c r="K48" s="95">
        <f t="shared" ref="K48:K62" si="1">(E48*E$5)+(F48*F$5)+(G48*G$5)+(H48*H$5)+(I48*I$5)+(J48*J$5)</f>
        <v>3.6000000000000005</v>
      </c>
    </row>
    <row r="49" spans="1:11" s="87" customFormat="1" ht="33" customHeight="1" x14ac:dyDescent="0.25">
      <c r="A49" s="91">
        <v>9</v>
      </c>
      <c r="B49" s="96" t="s">
        <v>7</v>
      </c>
      <c r="C49" s="344"/>
      <c r="D49" s="217" t="s">
        <v>98</v>
      </c>
      <c r="E49" s="85">
        <v>3</v>
      </c>
      <c r="F49" s="85">
        <v>3</v>
      </c>
      <c r="G49" s="85">
        <v>5</v>
      </c>
      <c r="H49" s="85">
        <v>5</v>
      </c>
      <c r="I49" s="85">
        <v>1</v>
      </c>
      <c r="J49" s="85">
        <v>5</v>
      </c>
      <c r="K49" s="97">
        <f t="shared" si="1"/>
        <v>3.8000000000000003</v>
      </c>
    </row>
    <row r="50" spans="1:11" s="87" customFormat="1" ht="27" customHeight="1" x14ac:dyDescent="0.25">
      <c r="A50" s="91">
        <v>9</v>
      </c>
      <c r="B50" s="96" t="s">
        <v>7</v>
      </c>
      <c r="C50" s="344"/>
      <c r="D50" s="217" t="s">
        <v>205</v>
      </c>
      <c r="E50" s="85">
        <v>3</v>
      </c>
      <c r="F50" s="85">
        <v>3</v>
      </c>
      <c r="G50" s="85">
        <v>5</v>
      </c>
      <c r="H50" s="85">
        <v>3</v>
      </c>
      <c r="I50" s="85">
        <v>3</v>
      </c>
      <c r="J50" s="85">
        <v>5</v>
      </c>
      <c r="K50" s="97">
        <f t="shared" si="1"/>
        <v>3.6000000000000005</v>
      </c>
    </row>
    <row r="51" spans="1:11" s="87" customFormat="1" ht="28.5" customHeight="1" x14ac:dyDescent="0.25">
      <c r="A51" s="91">
        <v>9</v>
      </c>
      <c r="B51" s="96" t="s">
        <v>7</v>
      </c>
      <c r="C51" s="344"/>
      <c r="D51" s="217" t="s">
        <v>129</v>
      </c>
      <c r="E51" s="85">
        <v>3</v>
      </c>
      <c r="F51" s="85">
        <v>3</v>
      </c>
      <c r="G51" s="85">
        <v>5</v>
      </c>
      <c r="H51" s="85">
        <v>3</v>
      </c>
      <c r="I51" s="85">
        <v>3</v>
      </c>
      <c r="J51" s="85">
        <v>1</v>
      </c>
      <c r="K51" s="97">
        <f t="shared" si="1"/>
        <v>3.2000000000000006</v>
      </c>
    </row>
    <row r="52" spans="1:11" s="87" customFormat="1" ht="33" customHeight="1" thickBot="1" x14ac:dyDescent="0.3">
      <c r="A52" s="102">
        <v>9</v>
      </c>
      <c r="B52" s="103" t="s">
        <v>7</v>
      </c>
      <c r="C52" s="345"/>
      <c r="D52" s="218" t="s">
        <v>130</v>
      </c>
      <c r="E52" s="104">
        <v>5</v>
      </c>
      <c r="F52" s="104">
        <v>3</v>
      </c>
      <c r="G52" s="104">
        <v>5</v>
      </c>
      <c r="H52" s="104">
        <v>5</v>
      </c>
      <c r="I52" s="104">
        <v>3</v>
      </c>
      <c r="J52" s="104">
        <v>1</v>
      </c>
      <c r="K52" s="105">
        <f t="shared" si="1"/>
        <v>4.0999999999999996</v>
      </c>
    </row>
    <row r="53" spans="1:11" s="86" customFormat="1" ht="18" customHeight="1" x14ac:dyDescent="0.25">
      <c r="A53" s="106">
        <v>10</v>
      </c>
      <c r="B53" s="259" t="s">
        <v>7</v>
      </c>
      <c r="C53" s="352" t="s">
        <v>5</v>
      </c>
      <c r="D53" s="222" t="s">
        <v>132</v>
      </c>
      <c r="E53" s="108">
        <v>3</v>
      </c>
      <c r="F53" s="108">
        <v>5</v>
      </c>
      <c r="G53" s="108">
        <v>5</v>
      </c>
      <c r="H53" s="108">
        <v>3</v>
      </c>
      <c r="I53" s="108">
        <v>3</v>
      </c>
      <c r="J53" s="94">
        <v>5</v>
      </c>
      <c r="K53" s="95">
        <f t="shared" si="1"/>
        <v>3.9000000000000004</v>
      </c>
    </row>
    <row r="54" spans="1:11" s="86" customFormat="1" ht="18" x14ac:dyDescent="0.25">
      <c r="A54" s="109">
        <v>10</v>
      </c>
      <c r="B54" s="90" t="s">
        <v>7</v>
      </c>
      <c r="C54" s="353"/>
      <c r="D54" s="221" t="s">
        <v>133</v>
      </c>
      <c r="E54" s="89">
        <v>3</v>
      </c>
      <c r="F54" s="89">
        <v>3</v>
      </c>
      <c r="G54" s="89">
        <v>5</v>
      </c>
      <c r="H54" s="89">
        <v>5</v>
      </c>
      <c r="I54" s="89">
        <v>3</v>
      </c>
      <c r="J54" s="85">
        <v>5</v>
      </c>
      <c r="K54" s="97">
        <f t="shared" si="1"/>
        <v>4</v>
      </c>
    </row>
    <row r="55" spans="1:11" s="86" customFormat="1" ht="18" x14ac:dyDescent="0.25">
      <c r="A55" s="109">
        <v>10</v>
      </c>
      <c r="B55" s="90" t="s">
        <v>7</v>
      </c>
      <c r="C55" s="353"/>
      <c r="D55" s="221" t="s">
        <v>134</v>
      </c>
      <c r="E55" s="89">
        <v>5</v>
      </c>
      <c r="F55" s="89">
        <v>5</v>
      </c>
      <c r="G55" s="89">
        <v>5</v>
      </c>
      <c r="H55" s="89">
        <v>3</v>
      </c>
      <c r="I55" s="89">
        <v>3</v>
      </c>
      <c r="J55" s="85">
        <v>5</v>
      </c>
      <c r="K55" s="97">
        <f t="shared" si="1"/>
        <v>4.4000000000000004</v>
      </c>
    </row>
    <row r="56" spans="1:11" s="86" customFormat="1" ht="18" x14ac:dyDescent="0.25">
      <c r="A56" s="109">
        <v>10</v>
      </c>
      <c r="B56" s="90" t="s">
        <v>7</v>
      </c>
      <c r="C56" s="353"/>
      <c r="D56" s="221" t="s">
        <v>140</v>
      </c>
      <c r="E56" s="89">
        <v>3</v>
      </c>
      <c r="F56" s="89">
        <v>3</v>
      </c>
      <c r="G56" s="89">
        <v>5</v>
      </c>
      <c r="H56" s="89">
        <v>5</v>
      </c>
      <c r="I56" s="89">
        <v>3</v>
      </c>
      <c r="J56" s="85">
        <v>5</v>
      </c>
      <c r="K56" s="97">
        <f t="shared" si="1"/>
        <v>4</v>
      </c>
    </row>
    <row r="57" spans="1:11" s="86" customFormat="1" ht="18" x14ac:dyDescent="0.25">
      <c r="A57" s="109">
        <v>10</v>
      </c>
      <c r="B57" s="90" t="s">
        <v>7</v>
      </c>
      <c r="C57" s="353"/>
      <c r="D57" s="221" t="s">
        <v>135</v>
      </c>
      <c r="E57" s="89">
        <v>5</v>
      </c>
      <c r="F57" s="89">
        <v>3</v>
      </c>
      <c r="G57" s="89">
        <v>5</v>
      </c>
      <c r="H57" s="89">
        <v>5</v>
      </c>
      <c r="I57" s="89">
        <v>3</v>
      </c>
      <c r="J57" s="85">
        <v>5</v>
      </c>
      <c r="K57" s="97">
        <f t="shared" si="1"/>
        <v>4.5</v>
      </c>
    </row>
    <row r="58" spans="1:11" s="86" customFormat="1" ht="18" x14ac:dyDescent="0.25">
      <c r="A58" s="109">
        <v>10</v>
      </c>
      <c r="B58" s="90" t="s">
        <v>7</v>
      </c>
      <c r="C58" s="353"/>
      <c r="D58" s="221" t="s">
        <v>136</v>
      </c>
      <c r="E58" s="89">
        <v>3</v>
      </c>
      <c r="F58" s="89">
        <v>5</v>
      </c>
      <c r="G58" s="89">
        <v>5</v>
      </c>
      <c r="H58" s="89">
        <v>5</v>
      </c>
      <c r="I58" s="89">
        <v>3</v>
      </c>
      <c r="J58" s="85">
        <v>5</v>
      </c>
      <c r="K58" s="97">
        <f t="shared" si="1"/>
        <v>4.3</v>
      </c>
    </row>
    <row r="59" spans="1:11" s="86" customFormat="1" ht="18" x14ac:dyDescent="0.25">
      <c r="A59" s="109">
        <v>10</v>
      </c>
      <c r="B59" s="90" t="s">
        <v>7</v>
      </c>
      <c r="C59" s="353"/>
      <c r="D59" s="221" t="s">
        <v>137</v>
      </c>
      <c r="E59" s="89">
        <v>5</v>
      </c>
      <c r="F59" s="89">
        <v>1</v>
      </c>
      <c r="G59" s="89">
        <v>1</v>
      </c>
      <c r="H59" s="89">
        <v>3</v>
      </c>
      <c r="I59" s="89">
        <v>5</v>
      </c>
      <c r="J59" s="85">
        <v>5</v>
      </c>
      <c r="K59" s="97">
        <f t="shared" si="1"/>
        <v>3.2</v>
      </c>
    </row>
    <row r="60" spans="1:11" s="86" customFormat="1" ht="18" x14ac:dyDescent="0.25">
      <c r="A60" s="109">
        <v>10</v>
      </c>
      <c r="B60" s="90" t="s">
        <v>7</v>
      </c>
      <c r="C60" s="353"/>
      <c r="D60" s="221" t="s">
        <v>138</v>
      </c>
      <c r="E60" s="89">
        <v>5</v>
      </c>
      <c r="F60" s="89">
        <v>5</v>
      </c>
      <c r="G60" s="89">
        <v>1</v>
      </c>
      <c r="H60" s="89">
        <v>3</v>
      </c>
      <c r="I60" s="89">
        <v>3</v>
      </c>
      <c r="J60" s="85">
        <v>5</v>
      </c>
      <c r="K60" s="97">
        <f t="shared" si="1"/>
        <v>3.6000000000000005</v>
      </c>
    </row>
    <row r="61" spans="1:11" s="86" customFormat="1" ht="18" x14ac:dyDescent="0.25">
      <c r="A61" s="109">
        <v>10</v>
      </c>
      <c r="B61" s="90" t="s">
        <v>7</v>
      </c>
      <c r="C61" s="353"/>
      <c r="D61" s="221" t="s">
        <v>139</v>
      </c>
      <c r="E61" s="89">
        <v>3</v>
      </c>
      <c r="F61" s="89">
        <v>3</v>
      </c>
      <c r="G61" s="89">
        <v>1</v>
      </c>
      <c r="H61" s="89">
        <v>3</v>
      </c>
      <c r="I61" s="89">
        <v>3</v>
      </c>
      <c r="J61" s="85">
        <v>5</v>
      </c>
      <c r="K61" s="97">
        <f t="shared" si="1"/>
        <v>2.8</v>
      </c>
    </row>
    <row r="62" spans="1:11" s="86" customFormat="1" ht="18.75" thickBot="1" x14ac:dyDescent="0.3">
      <c r="A62" s="110">
        <v>10</v>
      </c>
      <c r="B62" s="260" t="s">
        <v>7</v>
      </c>
      <c r="C62" s="354"/>
      <c r="D62" s="261" t="s">
        <v>214</v>
      </c>
      <c r="E62" s="112">
        <v>3</v>
      </c>
      <c r="F62" s="112">
        <v>5</v>
      </c>
      <c r="G62" s="112">
        <v>5</v>
      </c>
      <c r="H62" s="112">
        <v>5</v>
      </c>
      <c r="I62" s="112">
        <v>3</v>
      </c>
      <c r="J62" s="99">
        <v>5</v>
      </c>
      <c r="K62" s="100">
        <f t="shared" si="1"/>
        <v>4.3</v>
      </c>
    </row>
    <row r="63" spans="1:11" s="13" customFormat="1" ht="72" thickBot="1" x14ac:dyDescent="0.3">
      <c r="A63" s="252">
        <v>11</v>
      </c>
      <c r="B63" s="253" t="s">
        <v>50</v>
      </c>
      <c r="C63" s="254" t="s">
        <v>0</v>
      </c>
      <c r="D63" s="255" t="s">
        <v>71</v>
      </c>
      <c r="E63" s="256">
        <v>5</v>
      </c>
      <c r="F63" s="256">
        <v>3</v>
      </c>
      <c r="G63" s="257">
        <v>5</v>
      </c>
      <c r="H63" s="256">
        <v>3</v>
      </c>
      <c r="I63" s="256">
        <v>5</v>
      </c>
      <c r="J63" s="256">
        <v>5</v>
      </c>
      <c r="K63" s="258">
        <f t="shared" si="0"/>
        <v>4.3000000000000007</v>
      </c>
    </row>
    <row r="64" spans="1:11" s="13" customFormat="1" ht="28.5" x14ac:dyDescent="0.25">
      <c r="A64" s="106">
        <v>12</v>
      </c>
      <c r="B64" s="107" t="s">
        <v>7</v>
      </c>
      <c r="C64" s="355" t="s">
        <v>6</v>
      </c>
      <c r="D64" s="228" t="s">
        <v>141</v>
      </c>
      <c r="E64" s="229">
        <v>5</v>
      </c>
      <c r="F64" s="229">
        <v>5</v>
      </c>
      <c r="G64" s="229">
        <v>5</v>
      </c>
      <c r="H64" s="229">
        <v>3</v>
      </c>
      <c r="I64" s="229">
        <v>3</v>
      </c>
      <c r="J64" s="113">
        <v>5</v>
      </c>
      <c r="K64" s="227">
        <f t="shared" ref="K64:K73" si="2">(E64*E$5)+(F64*F$5)+(G64*G$5)+(H64*H$5)+(I64*I$5)+(J64*J$5)</f>
        <v>4.4000000000000004</v>
      </c>
    </row>
    <row r="65" spans="1:11" s="13" customFormat="1" ht="29.25" customHeight="1" x14ac:dyDescent="0.25">
      <c r="A65" s="109">
        <v>12</v>
      </c>
      <c r="B65" s="91" t="s">
        <v>7</v>
      </c>
      <c r="C65" s="356"/>
      <c r="D65" s="221" t="s">
        <v>142</v>
      </c>
      <c r="E65" s="89">
        <v>5</v>
      </c>
      <c r="F65" s="89">
        <v>5</v>
      </c>
      <c r="G65" s="89">
        <v>5</v>
      </c>
      <c r="H65" s="89">
        <v>3</v>
      </c>
      <c r="I65" s="89">
        <v>3</v>
      </c>
      <c r="J65" s="85">
        <v>3</v>
      </c>
      <c r="K65" s="72">
        <f t="shared" si="2"/>
        <v>4.2</v>
      </c>
    </row>
    <row r="66" spans="1:11" s="13" customFormat="1" ht="30.75" customHeight="1" x14ac:dyDescent="0.25">
      <c r="A66" s="109">
        <v>12</v>
      </c>
      <c r="B66" s="91" t="s">
        <v>7</v>
      </c>
      <c r="C66" s="356"/>
      <c r="D66" s="221" t="s">
        <v>215</v>
      </c>
      <c r="E66" s="89">
        <v>5</v>
      </c>
      <c r="F66" s="89">
        <v>3</v>
      </c>
      <c r="G66" s="89">
        <v>3</v>
      </c>
      <c r="H66" s="89">
        <v>3</v>
      </c>
      <c r="I66" s="89">
        <v>5</v>
      </c>
      <c r="J66" s="85">
        <v>5</v>
      </c>
      <c r="K66" s="72">
        <f t="shared" si="2"/>
        <v>3.9</v>
      </c>
    </row>
    <row r="67" spans="1:11" s="13" customFormat="1" ht="18.75" customHeight="1" x14ac:dyDescent="0.25">
      <c r="A67" s="109">
        <v>12</v>
      </c>
      <c r="B67" s="91" t="s">
        <v>7</v>
      </c>
      <c r="C67" s="356"/>
      <c r="D67" s="221" t="s">
        <v>143</v>
      </c>
      <c r="E67" s="85">
        <v>5</v>
      </c>
      <c r="F67" s="85">
        <v>3</v>
      </c>
      <c r="G67" s="85">
        <v>5</v>
      </c>
      <c r="H67" s="85">
        <v>3</v>
      </c>
      <c r="I67" s="85">
        <v>5</v>
      </c>
      <c r="J67" s="85">
        <v>5</v>
      </c>
      <c r="K67" s="72">
        <f t="shared" si="2"/>
        <v>4.3000000000000007</v>
      </c>
    </row>
    <row r="68" spans="1:11" s="13" customFormat="1" ht="21" customHeight="1" x14ac:dyDescent="0.25">
      <c r="A68" s="109">
        <v>12</v>
      </c>
      <c r="B68" s="91" t="s">
        <v>7</v>
      </c>
      <c r="C68" s="356"/>
      <c r="D68" s="221" t="s">
        <v>144</v>
      </c>
      <c r="E68" s="85">
        <v>5</v>
      </c>
      <c r="F68" s="85">
        <v>5</v>
      </c>
      <c r="G68" s="85">
        <v>5</v>
      </c>
      <c r="H68" s="85">
        <v>3</v>
      </c>
      <c r="I68" s="85">
        <v>3</v>
      </c>
      <c r="J68" s="85">
        <v>5</v>
      </c>
      <c r="K68" s="72">
        <f t="shared" si="2"/>
        <v>4.4000000000000004</v>
      </c>
    </row>
    <row r="69" spans="1:11" s="13" customFormat="1" ht="30.75" customHeight="1" x14ac:dyDescent="0.25">
      <c r="A69" s="109">
        <v>12</v>
      </c>
      <c r="B69" s="91" t="s">
        <v>7</v>
      </c>
      <c r="C69" s="356"/>
      <c r="D69" s="221" t="s">
        <v>145</v>
      </c>
      <c r="E69" s="85">
        <v>5</v>
      </c>
      <c r="F69" s="85">
        <v>5</v>
      </c>
      <c r="G69" s="85">
        <v>3</v>
      </c>
      <c r="H69" s="85">
        <v>3</v>
      </c>
      <c r="I69" s="85">
        <v>3</v>
      </c>
      <c r="J69" s="85">
        <v>5</v>
      </c>
      <c r="K69" s="72">
        <f t="shared" si="2"/>
        <v>4</v>
      </c>
    </row>
    <row r="70" spans="1:11" s="13" customFormat="1" ht="28.5" x14ac:dyDescent="0.25">
      <c r="A70" s="109">
        <v>12</v>
      </c>
      <c r="B70" s="91" t="s">
        <v>7</v>
      </c>
      <c r="C70" s="356"/>
      <c r="D70" s="221" t="s">
        <v>146</v>
      </c>
      <c r="E70" s="85">
        <v>3</v>
      </c>
      <c r="F70" s="85">
        <v>3</v>
      </c>
      <c r="G70" s="85">
        <v>3</v>
      </c>
      <c r="H70" s="85">
        <v>3</v>
      </c>
      <c r="I70" s="85">
        <v>3</v>
      </c>
      <c r="J70" s="85">
        <v>5</v>
      </c>
      <c r="K70" s="72">
        <f t="shared" si="2"/>
        <v>3.2</v>
      </c>
    </row>
    <row r="71" spans="1:11" s="13" customFormat="1" ht="28.5" x14ac:dyDescent="0.25">
      <c r="A71" s="109">
        <v>12</v>
      </c>
      <c r="B71" s="91" t="s">
        <v>7</v>
      </c>
      <c r="C71" s="356"/>
      <c r="D71" s="221" t="s">
        <v>147</v>
      </c>
      <c r="E71" s="85">
        <v>5</v>
      </c>
      <c r="F71" s="85">
        <v>3</v>
      </c>
      <c r="G71" s="85">
        <v>5</v>
      </c>
      <c r="H71" s="85">
        <v>3</v>
      </c>
      <c r="I71" s="85">
        <v>3</v>
      </c>
      <c r="J71" s="85">
        <v>5</v>
      </c>
      <c r="K71" s="72">
        <f t="shared" si="2"/>
        <v>4.1000000000000005</v>
      </c>
    </row>
    <row r="72" spans="1:11" s="13" customFormat="1" ht="34.5" customHeight="1" x14ac:dyDescent="0.25">
      <c r="A72" s="109">
        <v>12</v>
      </c>
      <c r="B72" s="91" t="s">
        <v>7</v>
      </c>
      <c r="C72" s="356"/>
      <c r="D72" s="221" t="s">
        <v>148</v>
      </c>
      <c r="E72" s="85">
        <v>5</v>
      </c>
      <c r="F72" s="85">
        <v>5</v>
      </c>
      <c r="G72" s="85">
        <v>5</v>
      </c>
      <c r="H72" s="85">
        <v>3</v>
      </c>
      <c r="I72" s="85">
        <v>3</v>
      </c>
      <c r="J72" s="85">
        <v>5</v>
      </c>
      <c r="K72" s="72">
        <f t="shared" si="2"/>
        <v>4.4000000000000004</v>
      </c>
    </row>
    <row r="73" spans="1:11" s="13" customFormat="1" ht="33" customHeight="1" thickBot="1" x14ac:dyDescent="0.3">
      <c r="A73" s="110">
        <v>12</v>
      </c>
      <c r="B73" s="111" t="s">
        <v>7</v>
      </c>
      <c r="C73" s="357"/>
      <c r="D73" s="223" t="s">
        <v>216</v>
      </c>
      <c r="E73" s="99">
        <v>5</v>
      </c>
      <c r="F73" s="99">
        <v>3</v>
      </c>
      <c r="G73" s="99">
        <v>5</v>
      </c>
      <c r="H73" s="99">
        <v>3</v>
      </c>
      <c r="I73" s="99">
        <v>3</v>
      </c>
      <c r="J73" s="99">
        <v>5</v>
      </c>
      <c r="K73" s="74">
        <f t="shared" si="2"/>
        <v>4.1000000000000005</v>
      </c>
    </row>
    <row r="74" spans="1:11" s="13" customFormat="1" ht="23.25" customHeight="1" x14ac:dyDescent="0.25">
      <c r="A74" s="114">
        <v>13</v>
      </c>
      <c r="B74" s="101" t="s">
        <v>7</v>
      </c>
      <c r="C74" s="355" t="s">
        <v>149</v>
      </c>
      <c r="D74" s="226" t="s">
        <v>150</v>
      </c>
      <c r="E74" s="113">
        <v>3</v>
      </c>
      <c r="F74" s="113">
        <v>5</v>
      </c>
      <c r="G74" s="113">
        <v>5</v>
      </c>
      <c r="H74" s="113">
        <v>3</v>
      </c>
      <c r="I74" s="113">
        <v>3</v>
      </c>
      <c r="J74" s="113">
        <v>5</v>
      </c>
      <c r="K74" s="227">
        <f t="shared" ref="K74:K80" si="3">(E74*E$5)+(F74*F$5)+(G74*G$5)+(H74*H$5)+(I74*I$5)+(J74*J$5)</f>
        <v>3.9000000000000004</v>
      </c>
    </row>
    <row r="75" spans="1:11" s="13" customFormat="1" ht="28.5" x14ac:dyDescent="0.25">
      <c r="A75" s="90">
        <v>13</v>
      </c>
      <c r="B75" s="91" t="s">
        <v>7</v>
      </c>
      <c r="C75" s="356"/>
      <c r="D75" s="225" t="s">
        <v>151</v>
      </c>
      <c r="E75" s="85">
        <v>3</v>
      </c>
      <c r="F75" s="85">
        <v>5</v>
      </c>
      <c r="G75" s="85">
        <v>5</v>
      </c>
      <c r="H75" s="85">
        <v>3</v>
      </c>
      <c r="I75" s="85">
        <v>3</v>
      </c>
      <c r="J75" s="85">
        <v>5</v>
      </c>
      <c r="K75" s="72">
        <f t="shared" si="3"/>
        <v>3.9000000000000004</v>
      </c>
    </row>
    <row r="76" spans="1:11" s="13" customFormat="1" ht="28.5" x14ac:dyDescent="0.25">
      <c r="A76" s="90">
        <v>13</v>
      </c>
      <c r="B76" s="91" t="s">
        <v>7</v>
      </c>
      <c r="C76" s="356"/>
      <c r="D76" s="225" t="s">
        <v>157</v>
      </c>
      <c r="E76" s="85">
        <v>3</v>
      </c>
      <c r="F76" s="85">
        <v>5</v>
      </c>
      <c r="G76" s="85">
        <v>5</v>
      </c>
      <c r="H76" s="85">
        <v>3</v>
      </c>
      <c r="I76" s="85">
        <v>3</v>
      </c>
      <c r="J76" s="85">
        <v>5</v>
      </c>
      <c r="K76" s="72">
        <f t="shared" si="3"/>
        <v>3.9000000000000004</v>
      </c>
    </row>
    <row r="77" spans="1:11" s="13" customFormat="1" ht="28.5" x14ac:dyDescent="0.25">
      <c r="A77" s="90">
        <v>13</v>
      </c>
      <c r="B77" s="91" t="s">
        <v>7</v>
      </c>
      <c r="C77" s="356"/>
      <c r="D77" s="225" t="s">
        <v>152</v>
      </c>
      <c r="E77" s="85">
        <v>3</v>
      </c>
      <c r="F77" s="85">
        <v>5</v>
      </c>
      <c r="G77" s="85">
        <v>5</v>
      </c>
      <c r="H77" s="85">
        <v>5</v>
      </c>
      <c r="I77" s="85">
        <v>3</v>
      </c>
      <c r="J77" s="85">
        <v>5</v>
      </c>
      <c r="K77" s="72">
        <f t="shared" si="3"/>
        <v>4.3</v>
      </c>
    </row>
    <row r="78" spans="1:11" s="13" customFormat="1" ht="28.5" x14ac:dyDescent="0.25">
      <c r="A78" s="90">
        <v>13</v>
      </c>
      <c r="B78" s="91" t="s">
        <v>7</v>
      </c>
      <c r="C78" s="356"/>
      <c r="D78" s="225" t="s">
        <v>158</v>
      </c>
      <c r="E78" s="85">
        <v>3</v>
      </c>
      <c r="F78" s="85">
        <v>5</v>
      </c>
      <c r="G78" s="85">
        <v>5</v>
      </c>
      <c r="H78" s="85">
        <v>5</v>
      </c>
      <c r="I78" s="85">
        <v>3</v>
      </c>
      <c r="J78" s="85">
        <v>5</v>
      </c>
      <c r="K78" s="72">
        <f t="shared" si="3"/>
        <v>4.3</v>
      </c>
    </row>
    <row r="79" spans="1:11" s="13" customFormat="1" ht="30.75" customHeight="1" x14ac:dyDescent="0.25">
      <c r="A79" s="219">
        <v>13</v>
      </c>
      <c r="B79" s="102" t="s">
        <v>7</v>
      </c>
      <c r="C79" s="356"/>
      <c r="D79" s="225" t="s">
        <v>153</v>
      </c>
      <c r="E79" s="89">
        <v>3</v>
      </c>
      <c r="F79" s="89">
        <v>5</v>
      </c>
      <c r="G79" s="89">
        <v>5</v>
      </c>
      <c r="H79" s="89">
        <v>3</v>
      </c>
      <c r="I79" s="89">
        <v>3</v>
      </c>
      <c r="J79" s="85">
        <v>5</v>
      </c>
      <c r="K79" s="72">
        <f t="shared" si="3"/>
        <v>3.9000000000000004</v>
      </c>
    </row>
    <row r="80" spans="1:11" ht="19.5" customHeight="1" thickBot="1" x14ac:dyDescent="0.3">
      <c r="A80" s="219">
        <v>13</v>
      </c>
      <c r="B80" s="102" t="s">
        <v>7</v>
      </c>
      <c r="C80" s="357"/>
      <c r="D80" s="99" t="s">
        <v>210</v>
      </c>
      <c r="E80" s="99">
        <v>5</v>
      </c>
      <c r="F80" s="99">
        <v>5</v>
      </c>
      <c r="G80" s="99">
        <v>5</v>
      </c>
      <c r="H80" s="99">
        <v>3</v>
      </c>
      <c r="I80" s="99">
        <v>3</v>
      </c>
      <c r="J80" s="99">
        <v>5</v>
      </c>
      <c r="K80" s="72">
        <f t="shared" si="3"/>
        <v>4.4000000000000004</v>
      </c>
    </row>
  </sheetData>
  <mergeCells count="15">
    <mergeCell ref="K4:K5"/>
    <mergeCell ref="B5:D5"/>
    <mergeCell ref="C11:C15"/>
    <mergeCell ref="A2:K2"/>
    <mergeCell ref="C6:C10"/>
    <mergeCell ref="C53:C62"/>
    <mergeCell ref="C64:C73"/>
    <mergeCell ref="C37:C39"/>
    <mergeCell ref="C40:C47"/>
    <mergeCell ref="C74:C80"/>
    <mergeCell ref="C16:C18"/>
    <mergeCell ref="C19:C23"/>
    <mergeCell ref="C48:C52"/>
    <mergeCell ref="C24:C30"/>
    <mergeCell ref="C31:C36"/>
  </mergeCells>
  <pageMargins left="0.7" right="0.7" top="0.75" bottom="0.75" header="0.3" footer="0.3"/>
  <pageSetup paperSize="9" scale="34" orientation="landscape" horizontalDpi="300" verticalDpi="300"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8"/>
  <sheetViews>
    <sheetView topLeftCell="A62" zoomScaleNormal="100" workbookViewId="0">
      <selection activeCell="E62" sqref="E62:F78"/>
    </sheetView>
  </sheetViews>
  <sheetFormatPr baseColWidth="10" defaultRowHeight="15" x14ac:dyDescent="0.25"/>
  <cols>
    <col min="2" max="2" width="18" customWidth="1"/>
    <col min="3" max="3" width="43.28515625" style="7" bestFit="1" customWidth="1"/>
    <col min="4" max="4" width="41" style="14" bestFit="1" customWidth="1"/>
    <col min="5" max="5" width="13" style="17" bestFit="1" customWidth="1"/>
    <col min="6" max="6" width="24.7109375" customWidth="1"/>
  </cols>
  <sheetData>
    <row r="2" spans="2:6" ht="26.25" customHeight="1" thickBot="1" x14ac:dyDescent="0.3">
      <c r="B2" s="409" t="s">
        <v>61</v>
      </c>
      <c r="C2" s="410"/>
      <c r="D2" s="410"/>
      <c r="E2" s="410"/>
      <c r="F2" s="410"/>
    </row>
    <row r="3" spans="2:6" ht="28.5" customHeight="1" thickBot="1" x14ac:dyDescent="0.3">
      <c r="B3" s="31" t="s">
        <v>94</v>
      </c>
      <c r="C3" s="295" t="s">
        <v>9</v>
      </c>
      <c r="D3" s="295" t="s">
        <v>72</v>
      </c>
      <c r="E3" s="296" t="s">
        <v>10</v>
      </c>
      <c r="F3" s="297" t="s">
        <v>218</v>
      </c>
    </row>
    <row r="4" spans="2:6" s="17" customFormat="1" ht="18" x14ac:dyDescent="0.25">
      <c r="B4" s="382" t="s">
        <v>95</v>
      </c>
      <c r="C4" s="386" t="str">
        <f>Matriz!C6</f>
        <v>Gestión Estratégica</v>
      </c>
      <c r="D4" s="55" t="str">
        <f>Matriz!D6</f>
        <v xml:space="preserve">Gestión de proyectos </v>
      </c>
      <c r="E4" s="284">
        <f>Matriz!K6</f>
        <v>3.6</v>
      </c>
      <c r="F4" s="116">
        <v>43</v>
      </c>
    </row>
    <row r="5" spans="2:6" s="17" customFormat="1" ht="18" x14ac:dyDescent="0.25">
      <c r="B5" s="383"/>
      <c r="C5" s="387"/>
      <c r="D5" s="117" t="str">
        <f>Matriz!D7</f>
        <v xml:space="preserve">Comité de ética en investigación </v>
      </c>
      <c r="E5" s="285">
        <f>Matriz!K7</f>
        <v>3.1999999999999997</v>
      </c>
      <c r="F5" s="278">
        <v>49</v>
      </c>
    </row>
    <row r="6" spans="2:6" s="17" customFormat="1" ht="18" x14ac:dyDescent="0.25">
      <c r="B6" s="384"/>
      <c r="C6" s="395"/>
      <c r="D6" s="273" t="str">
        <f>Matriz!D8</f>
        <v xml:space="preserve">Plan de desarrollo </v>
      </c>
      <c r="E6" s="286">
        <f>Matriz!K8</f>
        <v>3.6</v>
      </c>
      <c r="F6" s="278">
        <v>44</v>
      </c>
    </row>
    <row r="7" spans="2:6" s="17" customFormat="1" ht="18" x14ac:dyDescent="0.25">
      <c r="B7" s="384"/>
      <c r="C7" s="395"/>
      <c r="D7" s="273" t="str">
        <f>Matriz!D9</f>
        <v xml:space="preserve">Gestión del cambio </v>
      </c>
      <c r="E7" s="286">
        <f>Matriz!K9</f>
        <v>3.2000000000000006</v>
      </c>
      <c r="F7" s="278">
        <v>50</v>
      </c>
    </row>
    <row r="8" spans="2:6" s="17" customFormat="1" ht="18.75" thickBot="1" x14ac:dyDescent="0.3">
      <c r="B8" s="384"/>
      <c r="C8" s="388"/>
      <c r="D8" s="274" t="str">
        <f>Matriz!D10</f>
        <v xml:space="preserve">Verificación Sarlaft </v>
      </c>
      <c r="E8" s="287">
        <f>Matriz!K10</f>
        <v>3.2000000000000006</v>
      </c>
      <c r="F8" s="280">
        <v>51</v>
      </c>
    </row>
    <row r="9" spans="2:6" s="17" customFormat="1" ht="71.25" x14ac:dyDescent="0.25">
      <c r="B9" s="384"/>
      <c r="C9" s="386" t="str">
        <f>Matriz!C11</f>
        <v>Gestión de Calidad</v>
      </c>
      <c r="D9" s="55" t="str">
        <f>Matriz!D11</f>
        <v>Planificación del sistema de garatía de la Calidad ( Sistema de gestión de la calidad, Sistema obligatorio de garantía de la caldiad, habilitación, PAMEC, MECI, altos estandares )</v>
      </c>
      <c r="E9" s="284">
        <f>Matriz!K11</f>
        <v>3.9000000000000004</v>
      </c>
      <c r="F9" s="116">
        <v>27</v>
      </c>
    </row>
    <row r="10" spans="2:6" s="17" customFormat="1" ht="28.5" x14ac:dyDescent="0.25">
      <c r="B10" s="384"/>
      <c r="C10" s="387"/>
      <c r="D10" s="52" t="str">
        <f>Matriz!D12</f>
        <v xml:space="preserve">Elaboración actualización y control de documentos </v>
      </c>
      <c r="E10" s="288">
        <f>Matriz!K12</f>
        <v>3.9000000000000004</v>
      </c>
      <c r="F10" s="278">
        <v>28</v>
      </c>
    </row>
    <row r="11" spans="2:6" s="17" customFormat="1" ht="39" customHeight="1" x14ac:dyDescent="0.25">
      <c r="B11" s="384"/>
      <c r="C11" s="387"/>
      <c r="D11" s="52" t="str">
        <f>Matriz!D13</f>
        <v xml:space="preserve">Programa de aduitoría para mejoramiento de la calidad </v>
      </c>
      <c r="E11" s="289">
        <f>Matriz!K13</f>
        <v>3.6666666666666665</v>
      </c>
      <c r="F11" s="278">
        <v>37</v>
      </c>
    </row>
    <row r="12" spans="2:6" s="17" customFormat="1" ht="32.25" customHeight="1" x14ac:dyDescent="0.25">
      <c r="B12" s="384"/>
      <c r="C12" s="387"/>
      <c r="D12" s="52" t="str">
        <f>Matriz!D14</f>
        <v>Programa seguridad del paciente</v>
      </c>
      <c r="E12" s="288">
        <f>Matriz!K14</f>
        <v>3.5999999999999996</v>
      </c>
      <c r="F12" s="278">
        <v>45</v>
      </c>
    </row>
    <row r="13" spans="2:6" s="17" customFormat="1" ht="32.25" customHeight="1" thickBot="1" x14ac:dyDescent="0.3">
      <c r="B13" s="385"/>
      <c r="C13" s="388"/>
      <c r="D13" s="53" t="str">
        <f>Matriz!D15</f>
        <v xml:space="preserve">Gestión del Riesgo </v>
      </c>
      <c r="E13" s="290">
        <f>Matriz!K15</f>
        <v>3.9000000000000004</v>
      </c>
      <c r="F13" s="280">
        <v>29</v>
      </c>
    </row>
    <row r="14" spans="2:6" s="17" customFormat="1" ht="32.25" customHeight="1" x14ac:dyDescent="0.25">
      <c r="B14" s="392" t="s">
        <v>156</v>
      </c>
      <c r="C14" s="389" t="str">
        <f>Matriz!C16</f>
        <v>Información y atención al Usuario</v>
      </c>
      <c r="D14" s="82" t="str">
        <f>Matriz!D16</f>
        <v xml:space="preserve">Orientación y atención al usuario </v>
      </c>
      <c r="E14" s="284">
        <f>Matriz!K16</f>
        <v>2.8000000000000003</v>
      </c>
      <c r="F14" s="116">
        <v>64</v>
      </c>
    </row>
    <row r="15" spans="2:6" s="17" customFormat="1" ht="30" customHeight="1" x14ac:dyDescent="0.25">
      <c r="B15" s="393"/>
      <c r="C15" s="390"/>
      <c r="D15" s="83" t="str">
        <f>Matriz!D17</f>
        <v xml:space="preserve">Gestión de las manifestaciones del usuario </v>
      </c>
      <c r="E15" s="288">
        <f>Matriz!K17</f>
        <v>2.8000000000000003</v>
      </c>
      <c r="F15" s="278">
        <v>65</v>
      </c>
    </row>
    <row r="16" spans="2:6" s="17" customFormat="1" ht="30" customHeight="1" thickBot="1" x14ac:dyDescent="0.3">
      <c r="B16" s="394"/>
      <c r="C16" s="391"/>
      <c r="D16" s="118" t="str">
        <f>Matriz!D18</f>
        <v xml:space="preserve">Satisfacción de los usuarios </v>
      </c>
      <c r="E16" s="290">
        <f>Matriz!K18</f>
        <v>3</v>
      </c>
      <c r="F16" s="280">
        <v>63</v>
      </c>
    </row>
    <row r="17" spans="2:6" s="17" customFormat="1" ht="31.5" customHeight="1" x14ac:dyDescent="0.25">
      <c r="B17" s="402" t="s">
        <v>154</v>
      </c>
      <c r="C17" s="396" t="str">
        <f>Matriz!C19</f>
        <v>Evaluación y manejo ambulatorio de pacientes -
Atención en Consulta Externa</v>
      </c>
      <c r="D17" s="82" t="str">
        <f>Matriz!D19</f>
        <v xml:space="preserve">Admisión urgencias </v>
      </c>
      <c r="E17" s="284">
        <f>Matriz!K19</f>
        <v>3.6999999999999997</v>
      </c>
      <c r="F17" s="116">
        <v>38</v>
      </c>
    </row>
    <row r="18" spans="2:6" s="17" customFormat="1" ht="23.25" customHeight="1" x14ac:dyDescent="0.25">
      <c r="B18" s="403"/>
      <c r="C18" s="397"/>
      <c r="D18" s="83" t="str">
        <f>Matriz!D20</f>
        <v xml:space="preserve">Atención del paciente en urgencias </v>
      </c>
      <c r="E18" s="288">
        <f>Matriz!K20</f>
        <v>3.6999999999999997</v>
      </c>
      <c r="F18" s="278">
        <v>39</v>
      </c>
    </row>
    <row r="19" spans="2:6" s="17" customFormat="1" ht="28.5" x14ac:dyDescent="0.25">
      <c r="B19" s="403"/>
      <c r="C19" s="397"/>
      <c r="D19" s="83" t="str">
        <f>Matriz!D21</f>
        <v xml:space="preserve">Asignación de citas y admisión a consulta externa </v>
      </c>
      <c r="E19" s="288">
        <f>Matriz!K21</f>
        <v>3.6999999999999997</v>
      </c>
      <c r="F19" s="278">
        <v>40</v>
      </c>
    </row>
    <row r="20" spans="2:6" s="17" customFormat="1" ht="26.25" customHeight="1" x14ac:dyDescent="0.25">
      <c r="B20" s="403"/>
      <c r="C20" s="397"/>
      <c r="D20" s="83" t="str">
        <f>Matriz!D22</f>
        <v xml:space="preserve">Atención en consulta externa </v>
      </c>
      <c r="E20" s="288">
        <f>Matriz!K22</f>
        <v>3.6999999999999997</v>
      </c>
      <c r="F20" s="278">
        <v>41</v>
      </c>
    </row>
    <row r="21" spans="2:6" s="17" customFormat="1" ht="23.25" customHeight="1" thickBot="1" x14ac:dyDescent="0.3">
      <c r="B21" s="403"/>
      <c r="C21" s="398"/>
      <c r="D21" s="118" t="str">
        <f>Matriz!D23</f>
        <v xml:space="preserve">Referencia y Contrareferencia </v>
      </c>
      <c r="E21" s="290">
        <f>Matriz!K23</f>
        <v>3.6999999999999997</v>
      </c>
      <c r="F21" s="280">
        <v>42</v>
      </c>
    </row>
    <row r="22" spans="2:6" s="17" customFormat="1" ht="18" x14ac:dyDescent="0.25">
      <c r="B22" s="403"/>
      <c r="C22" s="396" t="str">
        <f>Matriz!C24</f>
        <v>Hospitalización y Egreso</v>
      </c>
      <c r="D22" s="82" t="str">
        <f>Matriz!D24</f>
        <v xml:space="preserve">Admisión hospitalización </v>
      </c>
      <c r="E22" s="284">
        <f>Matriz!K24</f>
        <v>3.1999999999999997</v>
      </c>
      <c r="F22" s="116">
        <v>52</v>
      </c>
    </row>
    <row r="23" spans="2:6" s="17" customFormat="1" ht="28.5" x14ac:dyDescent="0.25">
      <c r="B23" s="403"/>
      <c r="C23" s="397"/>
      <c r="D23" s="83" t="str">
        <f>Matriz!D25</f>
        <v xml:space="preserve">Planeación y ejecución del cuidad y tratamiento del paciente </v>
      </c>
      <c r="E23" s="288">
        <f>Matriz!K25</f>
        <v>3.1999999999999997</v>
      </c>
      <c r="F23" s="278">
        <v>53</v>
      </c>
    </row>
    <row r="24" spans="2:6" s="17" customFormat="1" ht="18" x14ac:dyDescent="0.25">
      <c r="B24" s="403"/>
      <c r="C24" s="397"/>
      <c r="D24" s="83" t="str">
        <f>Matriz!D26</f>
        <v xml:space="preserve">Egreso hospitalario </v>
      </c>
      <c r="E24" s="288">
        <f>Matriz!K26</f>
        <v>3.1999999999999997</v>
      </c>
      <c r="F24" s="278">
        <v>54</v>
      </c>
    </row>
    <row r="25" spans="2:6" s="17" customFormat="1" ht="18" x14ac:dyDescent="0.25">
      <c r="B25" s="403"/>
      <c r="C25" s="397"/>
      <c r="D25" s="83" t="str">
        <f>Matriz!D27</f>
        <v xml:space="preserve">Entrega y reciba de turno </v>
      </c>
      <c r="E25" s="288">
        <f>Matriz!K27</f>
        <v>3.1999999999999997</v>
      </c>
      <c r="F25" s="278">
        <v>55</v>
      </c>
    </row>
    <row r="26" spans="2:6" s="17" customFormat="1" ht="18" x14ac:dyDescent="0.25">
      <c r="B26" s="403"/>
      <c r="C26" s="397"/>
      <c r="D26" s="83" t="str">
        <f>Matriz!D28</f>
        <v>Procedimiento TECAR</v>
      </c>
      <c r="E26" s="291">
        <f>Matriz!K28</f>
        <v>4.3</v>
      </c>
      <c r="F26" s="278">
        <v>7</v>
      </c>
    </row>
    <row r="27" spans="2:6" s="17" customFormat="1" ht="18" x14ac:dyDescent="0.25">
      <c r="B27" s="403"/>
      <c r="C27" s="397"/>
      <c r="D27" s="83" t="str">
        <f>Matriz!D29</f>
        <v>Procedimiento Junta Medica STAFF</v>
      </c>
      <c r="E27" s="288">
        <f>Matriz!K29</f>
        <v>3.1999999999999997</v>
      </c>
      <c r="F27" s="278">
        <v>56</v>
      </c>
    </row>
    <row r="28" spans="2:6" s="17" customFormat="1" ht="18.75" thickBot="1" x14ac:dyDescent="0.3">
      <c r="B28" s="403"/>
      <c r="C28" s="398"/>
      <c r="D28" s="118" t="str">
        <f>Matriz!D30</f>
        <v xml:space="preserve">Manejo Institucional carro de paros </v>
      </c>
      <c r="E28" s="290">
        <f>Matriz!K30</f>
        <v>3.1999999999999997</v>
      </c>
      <c r="F28" s="280">
        <v>57</v>
      </c>
    </row>
    <row r="29" spans="2:6" s="17" customFormat="1" ht="28.5" x14ac:dyDescent="0.25">
      <c r="B29" s="404"/>
      <c r="C29" s="406" t="str">
        <f>Matriz!C31</f>
        <v xml:space="preserve">Gestión farmacéutica </v>
      </c>
      <c r="D29" s="276" t="str">
        <f>Matriz!D31</f>
        <v xml:space="preserve">Selección medicamentos y dispositivos médicos </v>
      </c>
      <c r="E29" s="292">
        <f>Matriz!K31</f>
        <v>4.2</v>
      </c>
      <c r="F29" s="116">
        <v>14</v>
      </c>
    </row>
    <row r="30" spans="2:6" s="17" customFormat="1" ht="28.5" x14ac:dyDescent="0.25">
      <c r="B30" s="404"/>
      <c r="C30" s="407"/>
      <c r="D30" s="275" t="str">
        <f>Matriz!D32</f>
        <v xml:space="preserve">Adquisición de medicamentos y dispositivos médicos </v>
      </c>
      <c r="E30" s="293">
        <f>Matriz!K32</f>
        <v>4.2</v>
      </c>
      <c r="F30" s="278">
        <v>15</v>
      </c>
    </row>
    <row r="31" spans="2:6" s="17" customFormat="1" ht="28.5" x14ac:dyDescent="0.25">
      <c r="B31" s="404"/>
      <c r="C31" s="407"/>
      <c r="D31" s="275" t="str">
        <f>Matriz!D33</f>
        <v xml:space="preserve">Recepción de medicamentos y dispositivos médicos </v>
      </c>
      <c r="E31" s="293">
        <f>Matriz!K33</f>
        <v>4.2</v>
      </c>
      <c r="F31" s="278">
        <v>16</v>
      </c>
    </row>
    <row r="32" spans="2:6" s="17" customFormat="1" ht="28.5" x14ac:dyDescent="0.25">
      <c r="B32" s="404"/>
      <c r="C32" s="407"/>
      <c r="D32" s="275" t="str">
        <f>Matriz!D34</f>
        <v xml:space="preserve">Almacenamiento de medicamentos - Dispositivos médicos </v>
      </c>
      <c r="E32" s="293">
        <f>Matriz!K34</f>
        <v>4.2</v>
      </c>
      <c r="F32" s="278">
        <v>17</v>
      </c>
    </row>
    <row r="33" spans="2:6" s="17" customFormat="1" ht="28.5" x14ac:dyDescent="0.25">
      <c r="B33" s="404"/>
      <c r="C33" s="407"/>
      <c r="D33" s="275" t="str">
        <f>Matriz!D35</f>
        <v xml:space="preserve">Distribución y dispensación de medicamentos </v>
      </c>
      <c r="E33" s="293">
        <f>Matriz!K35</f>
        <v>4.2</v>
      </c>
      <c r="F33" s="278">
        <v>18</v>
      </c>
    </row>
    <row r="34" spans="2:6" s="17" customFormat="1" ht="18.75" thickBot="1" x14ac:dyDescent="0.3">
      <c r="B34" s="404"/>
      <c r="C34" s="408"/>
      <c r="D34" s="277" t="str">
        <f>Matriz!D36</f>
        <v>Atención farmaceutica</v>
      </c>
      <c r="E34" s="294">
        <f>Matriz!K36</f>
        <v>4.4000000000000004</v>
      </c>
      <c r="F34" s="280">
        <v>2</v>
      </c>
    </row>
    <row r="35" spans="2:6" s="17" customFormat="1" ht="28.5" x14ac:dyDescent="0.25">
      <c r="B35" s="403"/>
      <c r="C35" s="396" t="str">
        <f>Matriz!C37</f>
        <v>Laboratorio Clínico</v>
      </c>
      <c r="D35" s="82" t="str">
        <f>Matriz!D37</f>
        <v xml:space="preserve">Toma conservación y remisión de muestras </v>
      </c>
      <c r="E35" s="284">
        <f>Matriz!K37</f>
        <v>2.7</v>
      </c>
      <c r="F35" s="116">
        <v>67</v>
      </c>
    </row>
    <row r="36" spans="2:6" s="17" customFormat="1" ht="23.25" customHeight="1" x14ac:dyDescent="0.25">
      <c r="B36" s="403"/>
      <c r="C36" s="397"/>
      <c r="D36" s="83" t="str">
        <f>Matriz!D38</f>
        <v xml:space="preserve">Valores criticos </v>
      </c>
      <c r="E36" s="288">
        <f>Matriz!K38</f>
        <v>2.7</v>
      </c>
      <c r="F36" s="278">
        <v>68</v>
      </c>
    </row>
    <row r="37" spans="2:6" s="17" customFormat="1" ht="23.25" customHeight="1" thickBot="1" x14ac:dyDescent="0.3">
      <c r="B37" s="403"/>
      <c r="C37" s="398"/>
      <c r="D37" s="118" t="str">
        <f>Matriz!D39</f>
        <v xml:space="preserve">Transporte de muestras </v>
      </c>
      <c r="E37" s="290">
        <f>Matriz!K39</f>
        <v>2.7</v>
      </c>
      <c r="F37" s="280">
        <v>69</v>
      </c>
    </row>
    <row r="38" spans="2:6" s="17" customFormat="1" ht="18" x14ac:dyDescent="0.25">
      <c r="B38" s="403"/>
      <c r="C38" s="396" t="str">
        <f>Matriz!C40</f>
        <v>Investigaciones</v>
      </c>
      <c r="D38" s="82" t="str">
        <f>Matriz!D40</f>
        <v xml:space="preserve">Diligenciamiento de factibilidad </v>
      </c>
      <c r="E38" s="284">
        <f>Matriz!K40</f>
        <v>2.7</v>
      </c>
      <c r="F38" s="116">
        <v>70</v>
      </c>
    </row>
    <row r="39" spans="2:6" s="17" customFormat="1" ht="42.75" x14ac:dyDescent="0.25">
      <c r="B39" s="403"/>
      <c r="C39" s="397"/>
      <c r="D39" s="83" t="str">
        <f>Matriz!D41</f>
        <v xml:space="preserve">Obtención del consentimiento y asentamiento informado del centro de investigaciones </v>
      </c>
      <c r="E39" s="288">
        <f>Matriz!K41</f>
        <v>2.7</v>
      </c>
      <c r="F39" s="278">
        <v>71</v>
      </c>
    </row>
    <row r="40" spans="2:6" s="17" customFormat="1" ht="23.25" customHeight="1" x14ac:dyDescent="0.25">
      <c r="B40" s="403"/>
      <c r="C40" s="397"/>
      <c r="D40" s="83" t="str">
        <f>Matriz!D42</f>
        <v xml:space="preserve">Inicio de estudio </v>
      </c>
      <c r="E40" s="288">
        <f>Matriz!K42</f>
        <v>3.0999999999999996</v>
      </c>
      <c r="F40" s="278">
        <v>61</v>
      </c>
    </row>
    <row r="41" spans="2:6" s="17" customFormat="1" ht="30" customHeight="1" x14ac:dyDescent="0.25">
      <c r="B41" s="403"/>
      <c r="C41" s="397"/>
      <c r="D41" s="83" t="str">
        <f>Matriz!D43</f>
        <v>Manejo de eventos adversos</v>
      </c>
      <c r="E41" s="288">
        <f>Matriz!K43</f>
        <v>3.0999999999999996</v>
      </c>
      <c r="F41" s="278">
        <v>62</v>
      </c>
    </row>
    <row r="42" spans="2:6" s="17" customFormat="1" ht="42.75" x14ac:dyDescent="0.25">
      <c r="B42" s="403"/>
      <c r="C42" s="397"/>
      <c r="D42" s="83" t="str">
        <f>Matriz!D44</f>
        <v xml:space="preserve">Manejo de producto en investigación y dispositivos médicos del centro de investigaciones </v>
      </c>
      <c r="E42" s="288">
        <f>Matriz!K44</f>
        <v>2.7</v>
      </c>
      <c r="F42" s="278">
        <v>72</v>
      </c>
    </row>
    <row r="43" spans="2:6" s="17" customFormat="1" ht="30" customHeight="1" x14ac:dyDescent="0.25">
      <c r="B43" s="403"/>
      <c r="C43" s="397"/>
      <c r="D43" s="83" t="str">
        <f>Matriz!D45</f>
        <v xml:space="preserve">Manejo de muestras </v>
      </c>
      <c r="E43" s="288">
        <f>Matriz!K45</f>
        <v>2.7</v>
      </c>
      <c r="F43" s="278">
        <v>73</v>
      </c>
    </row>
    <row r="44" spans="2:6" s="17" customFormat="1" ht="28.5" x14ac:dyDescent="0.25">
      <c r="B44" s="403"/>
      <c r="C44" s="397"/>
      <c r="D44" s="83" t="str">
        <f>Matriz!D46</f>
        <v xml:space="preserve">Obtención de resultados de laboratotio </v>
      </c>
      <c r="E44" s="288">
        <f>Matriz!K46</f>
        <v>2.7</v>
      </c>
      <c r="F44" s="278">
        <v>74</v>
      </c>
    </row>
    <row r="45" spans="2:6" s="17" customFormat="1" ht="29.25" thickBot="1" x14ac:dyDescent="0.3">
      <c r="B45" s="405"/>
      <c r="C45" s="398"/>
      <c r="D45" s="118" t="str">
        <f>Matriz!D47</f>
        <v xml:space="preserve">Contratación cobros y recepción de pagos centro de investigación </v>
      </c>
      <c r="E45" s="290">
        <f>Matriz!K47</f>
        <v>2.7</v>
      </c>
      <c r="F45" s="280">
        <v>75</v>
      </c>
    </row>
    <row r="46" spans="2:6" s="17" customFormat="1" ht="23.25" customHeight="1" x14ac:dyDescent="0.25">
      <c r="B46" s="379" t="s">
        <v>155</v>
      </c>
      <c r="C46" s="399" t="str">
        <f>Matriz!C48</f>
        <v>Gestión Sistemas de Información</v>
      </c>
      <c r="D46" s="93" t="str">
        <f>Matriz!D48</f>
        <v xml:space="preserve">Gestión Documental </v>
      </c>
      <c r="E46" s="284">
        <f>Matriz!K48</f>
        <v>3.6000000000000005</v>
      </c>
      <c r="F46" s="116">
        <v>46</v>
      </c>
    </row>
    <row r="47" spans="2:6" s="17" customFormat="1" ht="28.5" x14ac:dyDescent="0.25">
      <c r="B47" s="380"/>
      <c r="C47" s="400"/>
      <c r="D47" s="88" t="str">
        <f>Matriz!D49</f>
        <v>Gestión de soporte técnico informativo</v>
      </c>
      <c r="E47" s="288">
        <f>Matriz!K49</f>
        <v>3.8000000000000003</v>
      </c>
      <c r="F47" s="278">
        <v>36</v>
      </c>
    </row>
    <row r="48" spans="2:6" s="17" customFormat="1" ht="23.25" customHeight="1" x14ac:dyDescent="0.25">
      <c r="B48" s="380"/>
      <c r="C48" s="400"/>
      <c r="D48" s="88" t="str">
        <f>Matriz!D50</f>
        <v xml:space="preserve">Registro y reporte de información </v>
      </c>
      <c r="E48" s="288">
        <f>Matriz!K50</f>
        <v>3.6000000000000005</v>
      </c>
      <c r="F48" s="278">
        <v>47</v>
      </c>
    </row>
    <row r="49" spans="2:6" s="17" customFormat="1" ht="28.5" x14ac:dyDescent="0.25">
      <c r="B49" s="380"/>
      <c r="C49" s="400"/>
      <c r="D49" s="88" t="str">
        <f>Matriz!D51</f>
        <v xml:space="preserve">Procedimiento de contingencia del sistema de información </v>
      </c>
      <c r="E49" s="288">
        <f>Matriz!K51</f>
        <v>3.2000000000000006</v>
      </c>
      <c r="F49" s="278">
        <v>58</v>
      </c>
    </row>
    <row r="50" spans="2:6" s="17" customFormat="1" ht="23.25" customHeight="1" thickBot="1" x14ac:dyDescent="0.3">
      <c r="B50" s="380"/>
      <c r="C50" s="401"/>
      <c r="D50" s="98" t="str">
        <f>Matriz!D52</f>
        <v xml:space="preserve">Procedimiento copia de seguridad </v>
      </c>
      <c r="E50" s="290">
        <f>Matriz!K52</f>
        <v>4.0999999999999996</v>
      </c>
      <c r="F50" s="280">
        <v>20</v>
      </c>
    </row>
    <row r="51" spans="2:6" s="17" customFormat="1" ht="23.25" customHeight="1" x14ac:dyDescent="0.25">
      <c r="B51" s="380"/>
      <c r="C51" s="376" t="str">
        <f>Matriz!C53</f>
        <v>Gestión Financiera</v>
      </c>
      <c r="D51" s="224" t="str">
        <f>Matriz!D53</f>
        <v xml:space="preserve">Presupuesto </v>
      </c>
      <c r="E51" s="284">
        <f>Matriz!K53</f>
        <v>3.9000000000000004</v>
      </c>
      <c r="F51" s="116">
        <v>30</v>
      </c>
    </row>
    <row r="52" spans="2:6" s="17" customFormat="1" ht="23.25" customHeight="1" x14ac:dyDescent="0.25">
      <c r="B52" s="380"/>
      <c r="C52" s="377"/>
      <c r="D52" s="225" t="str">
        <f>Matriz!D54</f>
        <v xml:space="preserve">Facturación </v>
      </c>
      <c r="E52" s="286">
        <f>Matriz!K54</f>
        <v>4</v>
      </c>
      <c r="F52" s="278">
        <v>24</v>
      </c>
    </row>
    <row r="53" spans="2:6" s="17" customFormat="1" ht="23.25" customHeight="1" x14ac:dyDescent="0.25">
      <c r="B53" s="380"/>
      <c r="C53" s="377"/>
      <c r="D53" s="225" t="str">
        <f>Matriz!D55</f>
        <v>Glosas y devoluciones</v>
      </c>
      <c r="E53" s="286">
        <f>Matriz!K55</f>
        <v>4.4000000000000004</v>
      </c>
      <c r="F53" s="278">
        <v>3</v>
      </c>
    </row>
    <row r="54" spans="2:6" s="17" customFormat="1" ht="23.25" customHeight="1" x14ac:dyDescent="0.25">
      <c r="B54" s="380"/>
      <c r="C54" s="377"/>
      <c r="D54" s="225" t="str">
        <f>Matriz!D56</f>
        <v xml:space="preserve">Cartera y recuado </v>
      </c>
      <c r="E54" s="286">
        <f>Matriz!K56</f>
        <v>4</v>
      </c>
      <c r="F54" s="278">
        <v>25</v>
      </c>
    </row>
    <row r="55" spans="2:6" s="17" customFormat="1" ht="23.25" customHeight="1" x14ac:dyDescent="0.25">
      <c r="B55" s="380"/>
      <c r="C55" s="377"/>
      <c r="D55" s="225" t="str">
        <f>Matriz!D57</f>
        <v xml:space="preserve">Tesorería </v>
      </c>
      <c r="E55" s="286">
        <f>Matriz!K57</f>
        <v>4.5</v>
      </c>
      <c r="F55" s="278">
        <v>1</v>
      </c>
    </row>
    <row r="56" spans="2:6" s="17" customFormat="1" ht="18" x14ac:dyDescent="0.25">
      <c r="B56" s="380"/>
      <c r="C56" s="377"/>
      <c r="D56" s="225" t="str">
        <f>Matriz!D58</f>
        <v xml:space="preserve">Contabilidad </v>
      </c>
      <c r="E56" s="286">
        <f>Matriz!K58</f>
        <v>4.3</v>
      </c>
      <c r="F56" s="278">
        <v>8</v>
      </c>
    </row>
    <row r="57" spans="2:6" s="17" customFormat="1" ht="18" x14ac:dyDescent="0.25">
      <c r="B57" s="380"/>
      <c r="C57" s="377"/>
      <c r="D57" s="225" t="str">
        <f>Matriz!D59</f>
        <v xml:space="preserve">Caja Menor </v>
      </c>
      <c r="E57" s="286">
        <f>Matriz!K59</f>
        <v>3.2</v>
      </c>
      <c r="F57" s="278">
        <v>59</v>
      </c>
    </row>
    <row r="58" spans="2:6" s="17" customFormat="1" ht="18" x14ac:dyDescent="0.25">
      <c r="B58" s="380"/>
      <c r="C58" s="377"/>
      <c r="D58" s="225" t="str">
        <f>Matriz!D60</f>
        <v xml:space="preserve">Activos fijos </v>
      </c>
      <c r="E58" s="286">
        <f>Matriz!K60</f>
        <v>3.6000000000000005</v>
      </c>
      <c r="F58" s="278">
        <v>48</v>
      </c>
    </row>
    <row r="59" spans="2:6" s="17" customFormat="1" ht="18" x14ac:dyDescent="0.25">
      <c r="B59" s="380"/>
      <c r="C59" s="377"/>
      <c r="D59" s="225" t="str">
        <f>Matriz!D61</f>
        <v xml:space="preserve">Almacen </v>
      </c>
      <c r="E59" s="286">
        <f>Matriz!K61</f>
        <v>2.8</v>
      </c>
      <c r="F59" s="278">
        <v>66</v>
      </c>
    </row>
    <row r="60" spans="2:6" s="17" customFormat="1" ht="18.75" thickBot="1" x14ac:dyDescent="0.3">
      <c r="B60" s="380"/>
      <c r="C60" s="378"/>
      <c r="D60" s="279" t="str">
        <f>Matriz!D62</f>
        <v xml:space="preserve">Venta de servicios </v>
      </c>
      <c r="E60" s="287">
        <f>Matriz!K62</f>
        <v>4.3</v>
      </c>
      <c r="F60" s="280">
        <v>9</v>
      </c>
    </row>
    <row r="61" spans="2:6" s="17" customFormat="1" ht="72" thickBot="1" x14ac:dyDescent="0.3">
      <c r="B61" s="380"/>
      <c r="C61" s="119" t="str">
        <f>Matriz!C63</f>
        <v>Gestión de la contratación</v>
      </c>
      <c r="D61" s="115" t="str">
        <f>Matriz!D63</f>
        <v>Etapas de planeación, ejecución y liquidación de contratos de  Prestación de servicio, obra, suministro, compraventa, arrendamiento</v>
      </c>
      <c r="E61" s="298">
        <f>Matriz!K63</f>
        <v>4.3000000000000007</v>
      </c>
      <c r="F61" s="120">
        <v>10</v>
      </c>
    </row>
    <row r="62" spans="2:6" s="17" customFormat="1" ht="28.5" x14ac:dyDescent="0.25">
      <c r="B62" s="380"/>
      <c r="C62" s="376" t="str">
        <f>Matriz!C64</f>
        <v>Gestión de Talento Humano</v>
      </c>
      <c r="D62" s="224" t="str">
        <f>Matriz!D64</f>
        <v xml:space="preserve">Reclutamiento selección y vinculación de personal </v>
      </c>
      <c r="E62" s="292">
        <f>Matriz!K64</f>
        <v>4.4000000000000004</v>
      </c>
      <c r="F62" s="116">
        <v>4</v>
      </c>
    </row>
    <row r="63" spans="2:6" s="17" customFormat="1" ht="30" customHeight="1" x14ac:dyDescent="0.25">
      <c r="B63" s="380"/>
      <c r="C63" s="377"/>
      <c r="D63" s="225" t="str">
        <f>Matriz!D65</f>
        <v xml:space="preserve">Nomina </v>
      </c>
      <c r="E63" s="293">
        <f>Matriz!K65</f>
        <v>4.2</v>
      </c>
      <c r="F63" s="278">
        <v>19</v>
      </c>
    </row>
    <row r="64" spans="2:6" s="17" customFormat="1" ht="18" x14ac:dyDescent="0.25">
      <c r="B64" s="380"/>
      <c r="C64" s="377"/>
      <c r="D64" s="225" t="str">
        <f>Matriz!D66</f>
        <v xml:space="preserve">Desarrollo humano </v>
      </c>
      <c r="E64" s="293">
        <f>Matriz!K66</f>
        <v>3.9</v>
      </c>
      <c r="F64" s="278">
        <v>31</v>
      </c>
    </row>
    <row r="65" spans="2:6" s="17" customFormat="1" ht="18" x14ac:dyDescent="0.25">
      <c r="B65" s="380"/>
      <c r="C65" s="377"/>
      <c r="D65" s="225" t="str">
        <f>Matriz!D67</f>
        <v xml:space="preserve">Evaluación de desempeño </v>
      </c>
      <c r="E65" s="293">
        <f>Matriz!K67</f>
        <v>4.3000000000000007</v>
      </c>
      <c r="F65" s="278">
        <v>11</v>
      </c>
    </row>
    <row r="66" spans="2:6" s="17" customFormat="1" ht="18" x14ac:dyDescent="0.25">
      <c r="B66" s="380"/>
      <c r="C66" s="377"/>
      <c r="D66" s="225" t="str">
        <f>Matriz!D68</f>
        <v xml:space="preserve">Retiro de personal </v>
      </c>
      <c r="E66" s="293">
        <f>Matriz!K68</f>
        <v>4.4000000000000004</v>
      </c>
      <c r="F66" s="278">
        <v>5</v>
      </c>
    </row>
    <row r="67" spans="2:6" ht="28.5" x14ac:dyDescent="0.25">
      <c r="B67" s="380"/>
      <c r="C67" s="377"/>
      <c r="D67" s="225" t="str">
        <f>Matriz!D69</f>
        <v xml:space="preserve">Gestión de expresiones del cliente interno </v>
      </c>
      <c r="E67" s="293">
        <f>Matriz!K69</f>
        <v>4</v>
      </c>
      <c r="F67" s="299">
        <v>26</v>
      </c>
    </row>
    <row r="68" spans="2:6" ht="28.5" x14ac:dyDescent="0.25">
      <c r="B68" s="380"/>
      <c r="C68" s="377"/>
      <c r="D68" s="225" t="str">
        <f>Matriz!D70</f>
        <v xml:space="preserve">Supervisión del personal en entrenamiento </v>
      </c>
      <c r="E68" s="293">
        <f>Matriz!K70</f>
        <v>3.2</v>
      </c>
      <c r="F68" s="299">
        <v>60</v>
      </c>
    </row>
    <row r="69" spans="2:6" ht="28.5" x14ac:dyDescent="0.25">
      <c r="B69" s="380"/>
      <c r="C69" s="377"/>
      <c r="D69" s="225" t="str">
        <f>Matriz!D71</f>
        <v xml:space="preserve">Procedimiento cuotas partes pensionales </v>
      </c>
      <c r="E69" s="293">
        <f>Matriz!K71</f>
        <v>4.1000000000000005</v>
      </c>
      <c r="F69" s="299">
        <v>21</v>
      </c>
    </row>
    <row r="70" spans="2:6" ht="18" x14ac:dyDescent="0.25">
      <c r="B70" s="380"/>
      <c r="C70" s="377"/>
      <c r="D70" s="225" t="str">
        <f>Matriz!D72</f>
        <v xml:space="preserve">Procedimiento bonos pensionales </v>
      </c>
      <c r="E70" s="293">
        <f>Matriz!K73</f>
        <v>4.1000000000000005</v>
      </c>
      <c r="F70" s="299">
        <v>22</v>
      </c>
    </row>
    <row r="71" spans="2:6" ht="18.75" thickBot="1" x14ac:dyDescent="0.3">
      <c r="B71" s="380"/>
      <c r="C71" s="378"/>
      <c r="D71" s="279" t="str">
        <f>Matriz!D73</f>
        <v xml:space="preserve">Seguridad y salud en el trabajo </v>
      </c>
      <c r="E71" s="294">
        <f>Matriz!K73</f>
        <v>4.1000000000000005</v>
      </c>
      <c r="F71" s="300">
        <v>23</v>
      </c>
    </row>
    <row r="72" spans="2:6" ht="18" customHeight="1" x14ac:dyDescent="0.25">
      <c r="B72" s="380"/>
      <c r="C72" s="376" t="str">
        <f>Matriz!C74</f>
        <v xml:space="preserve">Gestión ambiente físico y tecnología </v>
      </c>
      <c r="D72" s="224" t="str">
        <f>Matriz!D74</f>
        <v xml:space="preserve">Servicios complementarios </v>
      </c>
      <c r="E72" s="292">
        <f>Matriz!K74</f>
        <v>3.9000000000000004</v>
      </c>
      <c r="F72" s="301">
        <v>32</v>
      </c>
    </row>
    <row r="73" spans="2:6" ht="28.5" x14ac:dyDescent="0.25">
      <c r="B73" s="380"/>
      <c r="C73" s="377"/>
      <c r="D73" s="225" t="str">
        <f>Matriz!D75</f>
        <v xml:space="preserve">Planeación y asignación de la tecnología </v>
      </c>
      <c r="E73" s="293">
        <f>Matriz!K75</f>
        <v>3.9000000000000004</v>
      </c>
      <c r="F73" s="299">
        <v>33</v>
      </c>
    </row>
    <row r="74" spans="2:6" ht="28.5" x14ac:dyDescent="0.25">
      <c r="B74" s="380"/>
      <c r="C74" s="377"/>
      <c r="D74" s="225" t="str">
        <f>Matriz!D76</f>
        <v xml:space="preserve">Mantenimiento y metodología y metrología de la tecnología </v>
      </c>
      <c r="E74" s="293">
        <f>Matriz!K76</f>
        <v>3.9000000000000004</v>
      </c>
      <c r="F74" s="299">
        <v>34</v>
      </c>
    </row>
    <row r="75" spans="2:6" ht="18" x14ac:dyDescent="0.25">
      <c r="B75" s="380"/>
      <c r="C75" s="377"/>
      <c r="D75" s="225" t="str">
        <f>Matriz!D77</f>
        <v xml:space="preserve">Seguridad de las instalaciones físicas </v>
      </c>
      <c r="E75" s="293">
        <f>Matriz!K77</f>
        <v>4.3</v>
      </c>
      <c r="F75" s="299">
        <v>12</v>
      </c>
    </row>
    <row r="76" spans="2:6" ht="18" x14ac:dyDescent="0.25">
      <c r="B76" s="380"/>
      <c r="C76" s="377"/>
      <c r="D76" s="225" t="str">
        <f>Matriz!D78</f>
        <v xml:space="preserve">Plan de mantenimiento hospitalario </v>
      </c>
      <c r="E76" s="293">
        <f>Matriz!K78</f>
        <v>4.3</v>
      </c>
      <c r="F76" s="299">
        <v>13</v>
      </c>
    </row>
    <row r="77" spans="2:6" ht="18" x14ac:dyDescent="0.25">
      <c r="B77" s="380"/>
      <c r="C77" s="377"/>
      <c r="D77" s="225" t="str">
        <f>Matriz!D79</f>
        <v xml:space="preserve">Plan manejo de residuos </v>
      </c>
      <c r="E77" s="293">
        <f>Matriz!K79</f>
        <v>3.9000000000000004</v>
      </c>
      <c r="F77" s="299">
        <v>35</v>
      </c>
    </row>
    <row r="78" spans="2:6" ht="18.75" thickBot="1" x14ac:dyDescent="0.3">
      <c r="B78" s="381"/>
      <c r="C78" s="378"/>
      <c r="D78" s="279" t="str">
        <f>Matriz!D80</f>
        <v xml:space="preserve">Plan de readecuación </v>
      </c>
      <c r="E78" s="294">
        <f>Matriz!K80</f>
        <v>4.4000000000000004</v>
      </c>
      <c r="F78" s="300">
        <v>6</v>
      </c>
    </row>
  </sheetData>
  <autoFilter ref="B3:F78"/>
  <mergeCells count="17">
    <mergeCell ref="B2:F2"/>
    <mergeCell ref="C51:C60"/>
    <mergeCell ref="C62:C71"/>
    <mergeCell ref="C72:C78"/>
    <mergeCell ref="B46:B78"/>
    <mergeCell ref="B4:B13"/>
    <mergeCell ref="C9:C13"/>
    <mergeCell ref="C14:C16"/>
    <mergeCell ref="B14:B16"/>
    <mergeCell ref="C4:C8"/>
    <mergeCell ref="C38:C45"/>
    <mergeCell ref="C46:C50"/>
    <mergeCell ref="B17:B45"/>
    <mergeCell ref="C17:C21"/>
    <mergeCell ref="C22:C28"/>
    <mergeCell ref="C35:C37"/>
    <mergeCell ref="C29:C34"/>
  </mergeCells>
  <pageMargins left="0.7" right="0.7" top="0.75" bottom="0.75" header="0.3" footer="0.3"/>
  <pageSetup scale="89" orientation="portrait" horizontalDpi="0" verticalDpi="0"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view="pageBreakPreview" topLeftCell="A13" zoomScaleNormal="145" zoomScaleSheetLayoutView="100" workbookViewId="0">
      <selection activeCell="A10" sqref="A10:E19"/>
    </sheetView>
  </sheetViews>
  <sheetFormatPr baseColWidth="10" defaultRowHeight="15" x14ac:dyDescent="0.25"/>
  <cols>
    <col min="1" max="1" width="8.28515625" style="208" customWidth="1"/>
    <col min="2" max="2" width="49.140625" style="208" customWidth="1"/>
    <col min="3" max="3" width="38.7109375" style="208" bestFit="1" customWidth="1"/>
    <col min="4" max="4" width="16" style="208" customWidth="1"/>
    <col min="5" max="5" width="21.140625" style="208" customWidth="1"/>
  </cols>
  <sheetData>
    <row r="1" spans="1:5" ht="15.75" thickBot="1" x14ac:dyDescent="0.3"/>
    <row r="2" spans="1:5" ht="36.75" thickBot="1" x14ac:dyDescent="0.3">
      <c r="A2" s="281" t="s">
        <v>8</v>
      </c>
      <c r="B2" s="281" t="s">
        <v>9</v>
      </c>
      <c r="C2" s="281" t="s">
        <v>3</v>
      </c>
      <c r="D2" s="281" t="s">
        <v>10</v>
      </c>
      <c r="E2" s="314" t="s">
        <v>11</v>
      </c>
    </row>
    <row r="3" spans="1:5" ht="18.75" thickBot="1" x14ac:dyDescent="0.3">
      <c r="A3" s="121">
        <v>1</v>
      </c>
      <c r="B3" s="302" t="s">
        <v>217</v>
      </c>
      <c r="C3" s="328" t="s">
        <v>108</v>
      </c>
      <c r="D3" s="329">
        <v>4.3</v>
      </c>
      <c r="E3" s="330">
        <v>7</v>
      </c>
    </row>
    <row r="4" spans="1:5" ht="29.25" customHeight="1" x14ac:dyDescent="0.25">
      <c r="A4" s="303">
        <v>2</v>
      </c>
      <c r="B4" s="411" t="s">
        <v>111</v>
      </c>
      <c r="C4" s="326" t="s">
        <v>112</v>
      </c>
      <c r="D4" s="327">
        <v>4.2</v>
      </c>
      <c r="E4" s="308">
        <v>14</v>
      </c>
    </row>
    <row r="5" spans="1:5" ht="28.5" x14ac:dyDescent="0.25">
      <c r="A5" s="304">
        <v>3</v>
      </c>
      <c r="B5" s="412"/>
      <c r="C5" s="282" t="s">
        <v>113</v>
      </c>
      <c r="D5" s="309">
        <v>4.2</v>
      </c>
      <c r="E5" s="310">
        <v>15</v>
      </c>
    </row>
    <row r="6" spans="1:5" ht="28.5" x14ac:dyDescent="0.25">
      <c r="A6" s="304">
        <v>4</v>
      </c>
      <c r="B6" s="412"/>
      <c r="C6" s="282" t="s">
        <v>114</v>
      </c>
      <c r="D6" s="309">
        <v>4.2</v>
      </c>
      <c r="E6" s="310">
        <v>16</v>
      </c>
    </row>
    <row r="7" spans="1:5" ht="42.75" x14ac:dyDescent="0.25">
      <c r="A7" s="304">
        <v>5</v>
      </c>
      <c r="B7" s="412"/>
      <c r="C7" s="282" t="s">
        <v>115</v>
      </c>
      <c r="D7" s="309">
        <v>4.2</v>
      </c>
      <c r="E7" s="310">
        <v>17</v>
      </c>
    </row>
    <row r="8" spans="1:5" ht="28.5" x14ac:dyDescent="0.25">
      <c r="A8" s="304">
        <v>6</v>
      </c>
      <c r="B8" s="412"/>
      <c r="C8" s="282" t="s">
        <v>116</v>
      </c>
      <c r="D8" s="309">
        <v>4.2</v>
      </c>
      <c r="E8" s="310">
        <v>18</v>
      </c>
    </row>
    <row r="9" spans="1:5" ht="18.75" thickBot="1" x14ac:dyDescent="0.3">
      <c r="A9" s="305">
        <v>7</v>
      </c>
      <c r="B9" s="413"/>
      <c r="C9" s="311" t="s">
        <v>209</v>
      </c>
      <c r="D9" s="312">
        <v>4.4000000000000004</v>
      </c>
      <c r="E9" s="313">
        <v>2</v>
      </c>
    </row>
    <row r="10" spans="1:5" ht="28.5" x14ac:dyDescent="0.25">
      <c r="A10" s="323">
        <v>8</v>
      </c>
      <c r="B10" s="352" t="s">
        <v>6</v>
      </c>
      <c r="C10" s="224" t="s">
        <v>141</v>
      </c>
      <c r="D10" s="315">
        <f>Matriz!J12</f>
        <v>5</v>
      </c>
      <c r="E10" s="316">
        <v>4</v>
      </c>
    </row>
    <row r="11" spans="1:5" ht="18" x14ac:dyDescent="0.25">
      <c r="A11" s="324">
        <v>9</v>
      </c>
      <c r="B11" s="353"/>
      <c r="C11" s="225" t="s">
        <v>142</v>
      </c>
      <c r="D11" s="317">
        <f>Matriz!J13</f>
        <v>5</v>
      </c>
      <c r="E11" s="318">
        <v>19</v>
      </c>
    </row>
    <row r="12" spans="1:5" ht="18" x14ac:dyDescent="0.25">
      <c r="A12" s="324">
        <v>10</v>
      </c>
      <c r="B12" s="353"/>
      <c r="C12" s="225" t="s">
        <v>215</v>
      </c>
      <c r="D12" s="317">
        <f>Matriz!J14</f>
        <v>5</v>
      </c>
      <c r="E12" s="318">
        <v>31</v>
      </c>
    </row>
    <row r="13" spans="1:5" ht="18" x14ac:dyDescent="0.25">
      <c r="A13" s="324">
        <v>11</v>
      </c>
      <c r="B13" s="353"/>
      <c r="C13" s="225" t="s">
        <v>143</v>
      </c>
      <c r="D13" s="317">
        <f>Matriz!J15</f>
        <v>5</v>
      </c>
      <c r="E13" s="318">
        <v>11</v>
      </c>
    </row>
    <row r="14" spans="1:5" ht="18" x14ac:dyDescent="0.25">
      <c r="A14" s="324">
        <v>12</v>
      </c>
      <c r="B14" s="353"/>
      <c r="C14" s="225" t="s">
        <v>144</v>
      </c>
      <c r="D14" s="317">
        <f>Matriz!J16</f>
        <v>1</v>
      </c>
      <c r="E14" s="318">
        <v>5</v>
      </c>
    </row>
    <row r="15" spans="1:5" ht="28.5" x14ac:dyDescent="0.25">
      <c r="A15" s="324">
        <v>13</v>
      </c>
      <c r="B15" s="353"/>
      <c r="C15" s="225" t="s">
        <v>145</v>
      </c>
      <c r="D15" s="317">
        <f>Matriz!J17</f>
        <v>1</v>
      </c>
      <c r="E15" s="318">
        <v>26</v>
      </c>
    </row>
    <row r="16" spans="1:5" ht="28.5" x14ac:dyDescent="0.25">
      <c r="A16" s="324">
        <v>14</v>
      </c>
      <c r="B16" s="353"/>
      <c r="C16" s="225" t="s">
        <v>146</v>
      </c>
      <c r="D16" s="317">
        <f>Matriz!J18</f>
        <v>1</v>
      </c>
      <c r="E16" s="318">
        <v>60</v>
      </c>
    </row>
    <row r="17" spans="1:5" ht="28.5" x14ac:dyDescent="0.25">
      <c r="A17" s="324">
        <v>15</v>
      </c>
      <c r="B17" s="353"/>
      <c r="C17" s="225" t="s">
        <v>147</v>
      </c>
      <c r="D17" s="317">
        <f>Matriz!J19</f>
        <v>1</v>
      </c>
      <c r="E17" s="318">
        <v>21</v>
      </c>
    </row>
    <row r="18" spans="1:5" ht="18" x14ac:dyDescent="0.25">
      <c r="A18" s="324">
        <v>16</v>
      </c>
      <c r="B18" s="353"/>
      <c r="C18" s="225" t="s">
        <v>148</v>
      </c>
      <c r="D18" s="317">
        <f>Matriz!J21</f>
        <v>1</v>
      </c>
      <c r="E18" s="318">
        <v>22</v>
      </c>
    </row>
    <row r="19" spans="1:5" ht="18.75" thickBot="1" x14ac:dyDescent="0.3">
      <c r="A19" s="325">
        <v>17</v>
      </c>
      <c r="B19" s="354"/>
      <c r="C19" s="99" t="s">
        <v>216</v>
      </c>
      <c r="D19" s="319">
        <f>Matriz!J21</f>
        <v>1</v>
      </c>
      <c r="E19" s="320">
        <v>23</v>
      </c>
    </row>
    <row r="20" spans="1:5" ht="18" x14ac:dyDescent="0.25">
      <c r="A20" s="306">
        <v>18</v>
      </c>
      <c r="B20" s="414" t="s">
        <v>149</v>
      </c>
      <c r="C20" s="226" t="s">
        <v>150</v>
      </c>
      <c r="D20" s="321">
        <f>Matriz!J22</f>
        <v>1</v>
      </c>
      <c r="E20" s="322">
        <v>32</v>
      </c>
    </row>
    <row r="21" spans="1:5" ht="28.5" x14ac:dyDescent="0.25">
      <c r="A21" s="307">
        <v>19</v>
      </c>
      <c r="B21" s="353"/>
      <c r="C21" s="225" t="s">
        <v>151</v>
      </c>
      <c r="D21" s="317">
        <f>Matriz!J23</f>
        <v>1</v>
      </c>
      <c r="E21" s="318">
        <v>33</v>
      </c>
    </row>
    <row r="22" spans="1:5" ht="28.5" x14ac:dyDescent="0.25">
      <c r="A22" s="307">
        <v>20</v>
      </c>
      <c r="B22" s="353"/>
      <c r="C22" s="225" t="s">
        <v>157</v>
      </c>
      <c r="D22" s="317">
        <f>Matriz!J24</f>
        <v>1</v>
      </c>
      <c r="E22" s="318">
        <v>34</v>
      </c>
    </row>
    <row r="23" spans="1:5" ht="28.5" x14ac:dyDescent="0.25">
      <c r="A23" s="307">
        <v>21</v>
      </c>
      <c r="B23" s="353"/>
      <c r="C23" s="225" t="s">
        <v>152</v>
      </c>
      <c r="D23" s="317">
        <f>Matriz!J25</f>
        <v>1</v>
      </c>
      <c r="E23" s="318">
        <v>12</v>
      </c>
    </row>
    <row r="24" spans="1:5" ht="28.5" x14ac:dyDescent="0.25">
      <c r="A24" s="307">
        <v>22</v>
      </c>
      <c r="B24" s="353"/>
      <c r="C24" s="225" t="s">
        <v>158</v>
      </c>
      <c r="D24" s="317">
        <f>Matriz!J26</f>
        <v>1</v>
      </c>
      <c r="E24" s="318">
        <v>13</v>
      </c>
    </row>
    <row r="25" spans="1:5" ht="18" x14ac:dyDescent="0.25">
      <c r="A25" s="307">
        <v>23</v>
      </c>
      <c r="B25" s="353"/>
      <c r="C25" s="225" t="s">
        <v>153</v>
      </c>
      <c r="D25" s="317">
        <f>Matriz!J27</f>
        <v>1</v>
      </c>
      <c r="E25" s="318">
        <v>35</v>
      </c>
    </row>
    <row r="26" spans="1:5" ht="18.75" thickBot="1" x14ac:dyDescent="0.3">
      <c r="A26" s="307">
        <v>24</v>
      </c>
      <c r="B26" s="353"/>
      <c r="C26" s="85" t="s">
        <v>210</v>
      </c>
      <c r="D26" s="319">
        <f>Matriz!J28</f>
        <v>5</v>
      </c>
      <c r="E26" s="320">
        <v>6</v>
      </c>
    </row>
  </sheetData>
  <mergeCells count="3">
    <mergeCell ref="B4:B9"/>
    <mergeCell ref="B10:B19"/>
    <mergeCell ref="B20:B26"/>
  </mergeCells>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9"/>
  <sheetViews>
    <sheetView showGridLines="0" tabSelected="1" zoomScaleNormal="100" workbookViewId="0">
      <selection activeCell="W50" sqref="W50"/>
    </sheetView>
  </sheetViews>
  <sheetFormatPr baseColWidth="10" defaultRowHeight="15" x14ac:dyDescent="0.25"/>
  <cols>
    <col min="1" max="1" width="1.42578125" customWidth="1"/>
    <col min="2" max="2" width="4.140625" customWidth="1"/>
    <col min="3" max="3" width="33.28515625" customWidth="1"/>
    <col min="4" max="4" width="3.28515625" customWidth="1"/>
    <col min="5" max="5" width="2.85546875" customWidth="1"/>
    <col min="6" max="6" width="3.28515625" customWidth="1"/>
    <col min="7" max="7" width="2.28515625" customWidth="1"/>
    <col min="8" max="8" width="5.5703125" customWidth="1"/>
    <col min="9" max="9" width="5.42578125" bestFit="1" customWidth="1"/>
    <col min="10" max="12" width="5.140625" bestFit="1" customWidth="1"/>
    <col min="13" max="13" width="4.85546875" bestFit="1" customWidth="1"/>
    <col min="14" max="14" width="5.5703125" bestFit="1" customWidth="1"/>
    <col min="15" max="15" width="4.85546875" bestFit="1" customWidth="1"/>
    <col min="16" max="16" width="4.140625" bestFit="1" customWidth="1"/>
    <col min="17" max="17" width="5.28515625" bestFit="1" customWidth="1"/>
    <col min="18" max="18" width="5.140625" bestFit="1" customWidth="1"/>
    <col min="19" max="19" width="5.42578125" customWidth="1"/>
    <col min="20" max="20" width="5.28515625" bestFit="1" customWidth="1"/>
    <col min="21" max="21" width="4.42578125" bestFit="1" customWidth="1"/>
    <col min="25" max="25" width="18.85546875" bestFit="1" customWidth="1"/>
  </cols>
  <sheetData>
    <row r="1" spans="2:23" ht="15.75" thickBot="1" x14ac:dyDescent="0.3"/>
    <row r="2" spans="2:23" ht="18.75" thickBot="1" x14ac:dyDescent="0.3">
      <c r="B2" s="542" t="s">
        <v>202</v>
      </c>
      <c r="C2" s="543"/>
      <c r="D2" s="543"/>
      <c r="E2" s="543"/>
      <c r="F2" s="543"/>
      <c r="G2" s="543"/>
      <c r="H2" s="543"/>
      <c r="I2" s="543"/>
      <c r="J2" s="543"/>
      <c r="K2" s="543"/>
      <c r="L2" s="543"/>
      <c r="M2" s="543"/>
      <c r="N2" s="543"/>
      <c r="O2" s="543"/>
      <c r="P2" s="543"/>
      <c r="Q2" s="543"/>
      <c r="R2" s="543"/>
      <c r="S2" s="543"/>
      <c r="T2" s="543"/>
      <c r="U2" s="544"/>
    </row>
    <row r="3" spans="2:23" ht="15.75" thickBot="1" x14ac:dyDescent="0.3">
      <c r="B3" s="545" t="s">
        <v>12</v>
      </c>
      <c r="C3" s="546"/>
      <c r="D3" s="546"/>
      <c r="E3" s="546"/>
      <c r="F3" s="546"/>
      <c r="G3" s="546"/>
      <c r="H3" s="546"/>
      <c r="I3" s="546"/>
      <c r="J3" s="546"/>
      <c r="K3" s="546"/>
      <c r="L3" s="546"/>
      <c r="M3" s="546"/>
      <c r="N3" s="546"/>
      <c r="O3" s="546"/>
      <c r="P3" s="546"/>
      <c r="Q3" s="546"/>
      <c r="R3" s="546"/>
      <c r="S3" s="546"/>
      <c r="T3" s="546"/>
      <c r="U3" s="547"/>
    </row>
    <row r="4" spans="2:23" ht="50.25" customHeight="1" thickBot="1" x14ac:dyDescent="0.3">
      <c r="B4" s="548" t="s">
        <v>237</v>
      </c>
      <c r="C4" s="549"/>
      <c r="D4" s="549"/>
      <c r="E4" s="549"/>
      <c r="F4" s="549"/>
      <c r="G4" s="549"/>
      <c r="H4" s="549"/>
      <c r="I4" s="549"/>
      <c r="J4" s="549"/>
      <c r="K4" s="549"/>
      <c r="L4" s="549"/>
      <c r="M4" s="549"/>
      <c r="N4" s="549"/>
      <c r="O4" s="549"/>
      <c r="P4" s="549"/>
      <c r="Q4" s="549"/>
      <c r="R4" s="549"/>
      <c r="S4" s="549"/>
      <c r="T4" s="549"/>
      <c r="U4" s="550"/>
    </row>
    <row r="5" spans="2:23" ht="15.75" thickBot="1" x14ac:dyDescent="0.3">
      <c r="B5" s="545"/>
      <c r="C5" s="546"/>
      <c r="D5" s="546"/>
      <c r="E5" s="546"/>
      <c r="F5" s="546"/>
      <c r="G5" s="546"/>
      <c r="H5" s="546"/>
      <c r="I5" s="546"/>
      <c r="J5" s="546"/>
      <c r="K5" s="546"/>
      <c r="L5" s="546"/>
      <c r="M5" s="546"/>
      <c r="N5" s="546"/>
      <c r="O5" s="546"/>
      <c r="P5" s="546"/>
      <c r="Q5" s="546"/>
      <c r="R5" s="546"/>
      <c r="S5" s="546"/>
      <c r="T5" s="546"/>
      <c r="U5" s="547"/>
    </row>
    <row r="6" spans="2:23" ht="90" customHeight="1" thickBot="1" x14ac:dyDescent="0.3">
      <c r="B6" s="548" t="s">
        <v>159</v>
      </c>
      <c r="C6" s="549"/>
      <c r="D6" s="549"/>
      <c r="E6" s="549"/>
      <c r="F6" s="549"/>
      <c r="G6" s="549"/>
      <c r="H6" s="549"/>
      <c r="I6" s="549"/>
      <c r="J6" s="549"/>
      <c r="K6" s="549"/>
      <c r="L6" s="549"/>
      <c r="M6" s="549"/>
      <c r="N6" s="549"/>
      <c r="O6" s="549"/>
      <c r="P6" s="549"/>
      <c r="Q6" s="549"/>
      <c r="R6" s="549"/>
      <c r="S6" s="549"/>
      <c r="T6" s="549"/>
      <c r="U6" s="550"/>
    </row>
    <row r="7" spans="2:23" ht="15.75" thickBot="1" x14ac:dyDescent="0.3">
      <c r="B7" s="545"/>
      <c r="C7" s="546"/>
      <c r="D7" s="546"/>
      <c r="E7" s="546"/>
      <c r="F7" s="546"/>
      <c r="G7" s="546"/>
      <c r="H7" s="546"/>
      <c r="I7" s="546"/>
      <c r="J7" s="546"/>
      <c r="K7" s="546"/>
      <c r="L7" s="546"/>
      <c r="M7" s="546"/>
      <c r="N7" s="546"/>
      <c r="O7" s="546"/>
      <c r="P7" s="546"/>
      <c r="Q7" s="546"/>
      <c r="R7" s="546"/>
      <c r="S7" s="546"/>
      <c r="T7" s="546"/>
      <c r="U7" s="547"/>
    </row>
    <row r="8" spans="2:23" ht="36.75" customHeight="1" thickBot="1" x14ac:dyDescent="0.3">
      <c r="B8" s="548" t="s">
        <v>160</v>
      </c>
      <c r="C8" s="549"/>
      <c r="D8" s="549"/>
      <c r="E8" s="549"/>
      <c r="F8" s="549"/>
      <c r="G8" s="549"/>
      <c r="H8" s="549"/>
      <c r="I8" s="549"/>
      <c r="J8" s="549"/>
      <c r="K8" s="549"/>
      <c r="L8" s="549"/>
      <c r="M8" s="549"/>
      <c r="N8" s="549"/>
      <c r="O8" s="549"/>
      <c r="P8" s="549"/>
      <c r="Q8" s="549"/>
      <c r="R8" s="549"/>
      <c r="S8" s="549"/>
      <c r="T8" s="549"/>
      <c r="U8" s="550"/>
    </row>
    <row r="9" spans="2:23" ht="15.75" thickBot="1" x14ac:dyDescent="0.3">
      <c r="B9" s="545"/>
      <c r="C9" s="546"/>
      <c r="D9" s="546"/>
      <c r="E9" s="546"/>
      <c r="F9" s="546"/>
      <c r="G9" s="546"/>
      <c r="H9" s="546"/>
      <c r="I9" s="546"/>
      <c r="J9" s="546"/>
      <c r="K9" s="546"/>
      <c r="L9" s="546"/>
      <c r="M9" s="546"/>
      <c r="N9" s="546"/>
      <c r="O9" s="546"/>
      <c r="P9" s="546"/>
      <c r="Q9" s="546"/>
      <c r="R9" s="546"/>
      <c r="S9" s="546"/>
      <c r="T9" s="546"/>
      <c r="U9" s="547"/>
    </row>
    <row r="10" spans="2:23" ht="25.5" customHeight="1" thickBot="1" x14ac:dyDescent="0.3">
      <c r="B10" s="551" t="s">
        <v>13</v>
      </c>
      <c r="C10" s="553" t="s">
        <v>14</v>
      </c>
      <c r="D10" s="555" t="s">
        <v>2</v>
      </c>
      <c r="E10" s="556"/>
      <c r="F10" s="556"/>
      <c r="G10" s="557"/>
      <c r="H10" s="558" t="s">
        <v>73</v>
      </c>
      <c r="I10" s="560" t="s">
        <v>15</v>
      </c>
      <c r="J10" s="555" t="s">
        <v>16</v>
      </c>
      <c r="K10" s="556"/>
      <c r="L10" s="556"/>
      <c r="M10" s="556"/>
      <c r="N10" s="556"/>
      <c r="O10" s="556"/>
      <c r="P10" s="556"/>
      <c r="Q10" s="556"/>
      <c r="R10" s="556"/>
      <c r="S10" s="556"/>
      <c r="T10" s="556"/>
      <c r="U10" s="557"/>
      <c r="V10" s="1"/>
    </row>
    <row r="11" spans="2:23" ht="24" customHeight="1" thickBot="1" x14ac:dyDescent="0.3">
      <c r="B11" s="552"/>
      <c r="C11" s="554"/>
      <c r="D11" s="562" t="s">
        <v>181</v>
      </c>
      <c r="E11" s="563"/>
      <c r="F11" s="562" t="s">
        <v>183</v>
      </c>
      <c r="G11" s="563"/>
      <c r="H11" s="559"/>
      <c r="I11" s="561"/>
      <c r="J11" s="161" t="s">
        <v>60</v>
      </c>
      <c r="K11" s="161" t="s">
        <v>17</v>
      </c>
      <c r="L11" s="161" t="s">
        <v>18</v>
      </c>
      <c r="M11" s="161" t="s">
        <v>19</v>
      </c>
      <c r="N11" s="161" t="s">
        <v>20</v>
      </c>
      <c r="O11" s="161" t="s">
        <v>21</v>
      </c>
      <c r="P11" s="161" t="s">
        <v>22</v>
      </c>
      <c r="Q11" s="161" t="s">
        <v>23</v>
      </c>
      <c r="R11" s="161" t="s">
        <v>24</v>
      </c>
      <c r="S11" s="161" t="s">
        <v>25</v>
      </c>
      <c r="T11" s="161" t="s">
        <v>26</v>
      </c>
      <c r="U11" s="161" t="s">
        <v>27</v>
      </c>
      <c r="V11" s="125"/>
      <c r="W11" s="1"/>
    </row>
    <row r="12" spans="2:23" ht="14.25" customHeight="1" thickBot="1" x14ac:dyDescent="0.3">
      <c r="B12" s="162"/>
      <c r="C12" s="126" t="s">
        <v>28</v>
      </c>
      <c r="D12" s="127"/>
      <c r="E12" s="127"/>
      <c r="F12" s="127"/>
      <c r="G12" s="127"/>
      <c r="H12" s="127"/>
      <c r="I12" s="127"/>
      <c r="J12" s="127"/>
      <c r="K12" s="127"/>
      <c r="L12" s="127"/>
      <c r="M12" s="127"/>
      <c r="N12" s="127"/>
      <c r="O12" s="127"/>
      <c r="P12" s="127"/>
      <c r="Q12" s="127"/>
      <c r="R12" s="127"/>
      <c r="S12" s="127"/>
      <c r="T12" s="127"/>
      <c r="U12" s="163"/>
      <c r="V12" s="125"/>
      <c r="W12" s="1"/>
    </row>
    <row r="13" spans="2:23" ht="17.25" customHeight="1" x14ac:dyDescent="0.25">
      <c r="B13" s="437">
        <v>1</v>
      </c>
      <c r="C13" s="480" t="s">
        <v>161</v>
      </c>
      <c r="D13" s="462"/>
      <c r="E13" s="463"/>
      <c r="F13" s="458" t="s">
        <v>180</v>
      </c>
      <c r="G13" s="459"/>
      <c r="H13" s="497">
        <v>88</v>
      </c>
      <c r="I13" s="493" t="s">
        <v>55</v>
      </c>
      <c r="J13" s="476"/>
      <c r="K13" s="478"/>
      <c r="L13" s="539"/>
      <c r="M13" s="539"/>
      <c r="N13" s="539"/>
      <c r="O13" s="520"/>
      <c r="P13" s="539"/>
      <c r="Q13" s="476"/>
      <c r="R13" s="539"/>
      <c r="S13" s="539"/>
      <c r="T13" s="539"/>
      <c r="U13" s="564"/>
    </row>
    <row r="14" spans="2:23" ht="25.5" customHeight="1" thickBot="1" x14ac:dyDescent="0.3">
      <c r="B14" s="438"/>
      <c r="C14" s="481"/>
      <c r="D14" s="464"/>
      <c r="E14" s="465"/>
      <c r="F14" s="460"/>
      <c r="G14" s="461"/>
      <c r="H14" s="498"/>
      <c r="I14" s="494"/>
      <c r="J14" s="477"/>
      <c r="K14" s="479"/>
      <c r="L14" s="540"/>
      <c r="M14" s="540"/>
      <c r="N14" s="540"/>
      <c r="O14" s="521"/>
      <c r="P14" s="540"/>
      <c r="Q14" s="477"/>
      <c r="R14" s="540"/>
      <c r="S14" s="540"/>
      <c r="T14" s="540"/>
      <c r="U14" s="565"/>
    </row>
    <row r="15" spans="2:23" ht="25.5" customHeight="1" x14ac:dyDescent="0.25">
      <c r="B15" s="437">
        <v>2</v>
      </c>
      <c r="C15" s="480" t="s">
        <v>162</v>
      </c>
      <c r="D15" s="462"/>
      <c r="E15" s="463"/>
      <c r="F15" s="458" t="s">
        <v>180</v>
      </c>
      <c r="G15" s="459"/>
      <c r="H15" s="497">
        <v>88</v>
      </c>
      <c r="I15" s="493" t="s">
        <v>55</v>
      </c>
      <c r="J15" s="476"/>
      <c r="K15" s="478"/>
      <c r="L15" s="539"/>
      <c r="M15" s="539"/>
      <c r="N15" s="539"/>
      <c r="O15" s="520"/>
      <c r="P15" s="539"/>
      <c r="Q15" s="476"/>
      <c r="R15" s="539"/>
      <c r="S15" s="539"/>
      <c r="T15" s="539"/>
      <c r="U15" s="564"/>
    </row>
    <row r="16" spans="2:23" ht="59.25" customHeight="1" thickBot="1" x14ac:dyDescent="0.3">
      <c r="B16" s="438"/>
      <c r="C16" s="481"/>
      <c r="D16" s="464"/>
      <c r="E16" s="465"/>
      <c r="F16" s="460"/>
      <c r="G16" s="461"/>
      <c r="H16" s="498"/>
      <c r="I16" s="494"/>
      <c r="J16" s="477"/>
      <c r="K16" s="479"/>
      <c r="L16" s="540"/>
      <c r="M16" s="540"/>
      <c r="N16" s="540"/>
      <c r="O16" s="521"/>
      <c r="P16" s="540"/>
      <c r="Q16" s="477"/>
      <c r="R16" s="540"/>
      <c r="S16" s="540"/>
      <c r="T16" s="540"/>
      <c r="U16" s="565"/>
    </row>
    <row r="17" spans="2:24" ht="12" customHeight="1" x14ac:dyDescent="0.25">
      <c r="B17" s="437">
        <v>3</v>
      </c>
      <c r="C17" s="480" t="s">
        <v>163</v>
      </c>
      <c r="D17" s="462"/>
      <c r="E17" s="463"/>
      <c r="F17" s="466"/>
      <c r="G17" s="467"/>
      <c r="H17" s="497">
        <v>88</v>
      </c>
      <c r="I17" s="493" t="s">
        <v>55</v>
      </c>
      <c r="J17" s="478"/>
      <c r="K17" s="476"/>
      <c r="L17" s="476"/>
      <c r="M17" s="476"/>
      <c r="N17" s="476"/>
      <c r="O17" s="520"/>
      <c r="P17" s="476"/>
      <c r="Q17" s="476"/>
      <c r="R17" s="476"/>
      <c r="S17" s="476"/>
      <c r="T17" s="476"/>
      <c r="U17" s="474"/>
    </row>
    <row r="18" spans="2:24" ht="24.75" customHeight="1" thickBot="1" x14ac:dyDescent="0.3">
      <c r="B18" s="438"/>
      <c r="C18" s="541"/>
      <c r="D18" s="464"/>
      <c r="E18" s="465"/>
      <c r="F18" s="468"/>
      <c r="G18" s="469"/>
      <c r="H18" s="498"/>
      <c r="I18" s="494"/>
      <c r="J18" s="479"/>
      <c r="K18" s="477"/>
      <c r="L18" s="477"/>
      <c r="M18" s="477"/>
      <c r="N18" s="477"/>
      <c r="O18" s="521"/>
      <c r="P18" s="477"/>
      <c r="Q18" s="477"/>
      <c r="R18" s="477"/>
      <c r="S18" s="477"/>
      <c r="T18" s="477"/>
      <c r="U18" s="475"/>
    </row>
    <row r="19" spans="2:24" x14ac:dyDescent="0.25">
      <c r="B19" s="437">
        <v>4</v>
      </c>
      <c r="C19" s="480" t="s">
        <v>164</v>
      </c>
      <c r="D19" s="462"/>
      <c r="E19" s="463"/>
      <c r="F19" s="458" t="s">
        <v>185</v>
      </c>
      <c r="G19" s="459"/>
      <c r="H19" s="497">
        <v>88</v>
      </c>
      <c r="I19" s="493" t="s">
        <v>55</v>
      </c>
      <c r="J19" s="531"/>
      <c r="K19" s="476"/>
      <c r="L19" s="533"/>
      <c r="M19" s="535"/>
      <c r="N19" s="522"/>
      <c r="O19" s="537"/>
      <c r="P19" s="531"/>
      <c r="Q19" s="531"/>
      <c r="R19" s="522"/>
      <c r="S19" s="522"/>
      <c r="T19" s="522"/>
      <c r="U19" s="566"/>
    </row>
    <row r="20" spans="2:24" ht="24.75" customHeight="1" thickBot="1" x14ac:dyDescent="0.3">
      <c r="B20" s="438"/>
      <c r="C20" s="481"/>
      <c r="D20" s="464"/>
      <c r="E20" s="465"/>
      <c r="F20" s="460"/>
      <c r="G20" s="461"/>
      <c r="H20" s="498"/>
      <c r="I20" s="494"/>
      <c r="J20" s="532"/>
      <c r="K20" s="477"/>
      <c r="L20" s="534"/>
      <c r="M20" s="536"/>
      <c r="N20" s="523"/>
      <c r="O20" s="538"/>
      <c r="P20" s="532"/>
      <c r="Q20" s="532"/>
      <c r="R20" s="523"/>
      <c r="S20" s="523"/>
      <c r="T20" s="523"/>
      <c r="U20" s="567"/>
      <c r="X20" t="s">
        <v>12</v>
      </c>
    </row>
    <row r="21" spans="2:24" x14ac:dyDescent="0.25">
      <c r="B21" s="437">
        <v>5</v>
      </c>
      <c r="C21" s="480" t="s">
        <v>219</v>
      </c>
      <c r="D21" s="462"/>
      <c r="E21" s="463"/>
      <c r="F21" s="458" t="s">
        <v>180</v>
      </c>
      <c r="G21" s="459"/>
      <c r="H21" s="497">
        <v>176</v>
      </c>
      <c r="I21" s="493" t="s">
        <v>55</v>
      </c>
      <c r="J21" s="478"/>
      <c r="K21" s="476"/>
      <c r="L21" s="476"/>
      <c r="M21" s="476"/>
      <c r="N21" s="476"/>
      <c r="O21" s="520"/>
      <c r="P21" s="478"/>
      <c r="Q21" s="476"/>
      <c r="R21" s="476"/>
      <c r="S21" s="476"/>
      <c r="T21" s="476"/>
      <c r="U21" s="474"/>
    </row>
    <row r="22" spans="2:24" ht="100.5" customHeight="1" thickBot="1" x14ac:dyDescent="0.3">
      <c r="B22" s="438"/>
      <c r="C22" s="481"/>
      <c r="D22" s="464"/>
      <c r="E22" s="465"/>
      <c r="F22" s="460"/>
      <c r="G22" s="461"/>
      <c r="H22" s="498"/>
      <c r="I22" s="494"/>
      <c r="J22" s="479"/>
      <c r="K22" s="477"/>
      <c r="L22" s="477"/>
      <c r="M22" s="477"/>
      <c r="N22" s="477"/>
      <c r="O22" s="521"/>
      <c r="P22" s="479"/>
      <c r="Q22" s="477"/>
      <c r="R22" s="477"/>
      <c r="S22" s="477"/>
      <c r="T22" s="477"/>
      <c r="U22" s="475"/>
    </row>
    <row r="23" spans="2:24" x14ac:dyDescent="0.25">
      <c r="B23" s="437">
        <v>6</v>
      </c>
      <c r="C23" s="480" t="s">
        <v>165</v>
      </c>
      <c r="D23" s="462"/>
      <c r="E23" s="463"/>
      <c r="F23" s="458" t="s">
        <v>180</v>
      </c>
      <c r="G23" s="459"/>
      <c r="H23" s="497">
        <v>352</v>
      </c>
      <c r="I23" s="493" t="s">
        <v>55</v>
      </c>
      <c r="J23" s="529"/>
      <c r="K23" s="476"/>
      <c r="L23" s="476"/>
      <c r="M23" s="478"/>
      <c r="N23" s="476"/>
      <c r="O23" s="520"/>
      <c r="P23" s="478"/>
      <c r="Q23" s="476"/>
      <c r="R23" s="476"/>
      <c r="S23" s="478"/>
      <c r="T23" s="476"/>
      <c r="U23" s="474"/>
    </row>
    <row r="24" spans="2:24" ht="56.25" customHeight="1" thickBot="1" x14ac:dyDescent="0.3">
      <c r="B24" s="438"/>
      <c r="C24" s="481"/>
      <c r="D24" s="464"/>
      <c r="E24" s="465"/>
      <c r="F24" s="460"/>
      <c r="G24" s="461"/>
      <c r="H24" s="498"/>
      <c r="I24" s="494"/>
      <c r="J24" s="530"/>
      <c r="K24" s="477"/>
      <c r="L24" s="477"/>
      <c r="M24" s="479"/>
      <c r="N24" s="477"/>
      <c r="O24" s="521"/>
      <c r="P24" s="479"/>
      <c r="Q24" s="477"/>
      <c r="R24" s="477"/>
      <c r="S24" s="479"/>
      <c r="T24" s="477"/>
      <c r="U24" s="475"/>
    </row>
    <row r="25" spans="2:24" ht="20.25" customHeight="1" x14ac:dyDescent="0.25">
      <c r="B25" s="437">
        <v>7</v>
      </c>
      <c r="C25" s="480" t="s">
        <v>166</v>
      </c>
      <c r="D25" s="470" t="s">
        <v>180</v>
      </c>
      <c r="E25" s="471"/>
      <c r="F25" s="462"/>
      <c r="G25" s="463"/>
      <c r="H25" s="497">
        <v>264</v>
      </c>
      <c r="I25" s="493" t="s">
        <v>55</v>
      </c>
      <c r="J25" s="495"/>
      <c r="K25" s="476"/>
      <c r="L25" s="476"/>
      <c r="M25" s="476"/>
      <c r="N25" s="478"/>
      <c r="O25" s="476"/>
      <c r="P25" s="476"/>
      <c r="Q25" s="128"/>
      <c r="R25" s="478"/>
      <c r="S25" s="476"/>
      <c r="T25" s="476"/>
      <c r="U25" s="474"/>
    </row>
    <row r="26" spans="2:24" ht="21" customHeight="1" thickBot="1" x14ac:dyDescent="0.3">
      <c r="B26" s="438"/>
      <c r="C26" s="481"/>
      <c r="D26" s="472"/>
      <c r="E26" s="473"/>
      <c r="F26" s="464"/>
      <c r="G26" s="465"/>
      <c r="H26" s="498"/>
      <c r="I26" s="494"/>
      <c r="J26" s="496"/>
      <c r="K26" s="477"/>
      <c r="L26" s="477"/>
      <c r="M26" s="477"/>
      <c r="N26" s="479"/>
      <c r="O26" s="477"/>
      <c r="P26" s="477"/>
      <c r="Q26" s="129"/>
      <c r="R26" s="479"/>
      <c r="S26" s="477"/>
      <c r="T26" s="477"/>
      <c r="U26" s="475"/>
    </row>
    <row r="27" spans="2:24" x14ac:dyDescent="0.25">
      <c r="B27" s="437">
        <v>8</v>
      </c>
      <c r="C27" s="480" t="s">
        <v>167</v>
      </c>
      <c r="D27" s="470" t="s">
        <v>180</v>
      </c>
      <c r="E27" s="471"/>
      <c r="F27" s="462"/>
      <c r="G27" s="463"/>
      <c r="H27" s="497">
        <v>176</v>
      </c>
      <c r="I27" s="493" t="s">
        <v>55</v>
      </c>
      <c r="J27" s="478"/>
      <c r="K27" s="130"/>
      <c r="L27" s="476"/>
      <c r="M27" s="476"/>
      <c r="N27" s="476"/>
      <c r="O27" s="520"/>
      <c r="P27" s="478"/>
      <c r="Q27" s="476"/>
      <c r="R27" s="476"/>
      <c r="S27" s="476"/>
      <c r="T27" s="476"/>
      <c r="U27" s="474"/>
    </row>
    <row r="28" spans="2:24" ht="31.5" customHeight="1" thickBot="1" x14ac:dyDescent="0.3">
      <c r="B28" s="438"/>
      <c r="C28" s="481"/>
      <c r="D28" s="472"/>
      <c r="E28" s="473"/>
      <c r="F28" s="464"/>
      <c r="G28" s="465"/>
      <c r="H28" s="498"/>
      <c r="I28" s="494"/>
      <c r="J28" s="479"/>
      <c r="K28" s="131"/>
      <c r="L28" s="477"/>
      <c r="M28" s="477"/>
      <c r="N28" s="477"/>
      <c r="O28" s="521"/>
      <c r="P28" s="479"/>
      <c r="Q28" s="477"/>
      <c r="R28" s="477"/>
      <c r="S28" s="477"/>
      <c r="T28" s="477"/>
      <c r="U28" s="475"/>
    </row>
    <row r="29" spans="2:24" ht="21.75" customHeight="1" x14ac:dyDescent="0.25">
      <c r="B29" s="437">
        <v>9</v>
      </c>
      <c r="C29" s="524" t="s">
        <v>168</v>
      </c>
      <c r="D29" s="462"/>
      <c r="E29" s="463"/>
      <c r="F29" s="458" t="s">
        <v>180</v>
      </c>
      <c r="G29" s="459"/>
      <c r="H29" s="497">
        <v>88</v>
      </c>
      <c r="I29" s="493" t="s">
        <v>55</v>
      </c>
      <c r="J29" s="476"/>
      <c r="K29" s="476"/>
      <c r="L29" s="522"/>
      <c r="M29" s="141"/>
      <c r="N29" s="476"/>
      <c r="O29" s="520"/>
      <c r="P29" s="476"/>
      <c r="Q29" s="478"/>
      <c r="R29" s="476"/>
      <c r="S29" s="476"/>
      <c r="T29" s="476"/>
      <c r="U29" s="474"/>
    </row>
    <row r="30" spans="2:24" ht="15" customHeight="1" thickBot="1" x14ac:dyDescent="0.3">
      <c r="B30" s="438"/>
      <c r="C30" s="525"/>
      <c r="D30" s="464"/>
      <c r="E30" s="465"/>
      <c r="F30" s="460"/>
      <c r="G30" s="461"/>
      <c r="H30" s="498"/>
      <c r="I30" s="494"/>
      <c r="J30" s="477"/>
      <c r="K30" s="477"/>
      <c r="L30" s="523"/>
      <c r="M30" s="142"/>
      <c r="N30" s="477"/>
      <c r="O30" s="521"/>
      <c r="P30" s="477"/>
      <c r="Q30" s="479"/>
      <c r="R30" s="477"/>
      <c r="S30" s="477"/>
      <c r="T30" s="477"/>
      <c r="U30" s="475"/>
    </row>
    <row r="31" spans="2:24" ht="39" customHeight="1" thickBot="1" x14ac:dyDescent="0.3">
      <c r="B31" s="132">
        <v>10</v>
      </c>
      <c r="C31" s="133" t="s">
        <v>169</v>
      </c>
      <c r="D31" s="449" t="s">
        <v>180</v>
      </c>
      <c r="E31" s="450"/>
      <c r="F31" s="417"/>
      <c r="G31" s="418"/>
      <c r="H31" s="134">
        <v>44</v>
      </c>
      <c r="I31" s="135" t="s">
        <v>55</v>
      </c>
      <c r="J31" s="136"/>
      <c r="K31" s="136"/>
      <c r="L31" s="137"/>
      <c r="M31" s="138"/>
      <c r="N31" s="136"/>
      <c r="O31" s="139"/>
      <c r="P31" s="136"/>
      <c r="Q31" s="136"/>
      <c r="R31" s="136"/>
      <c r="S31" s="136"/>
      <c r="T31" s="136"/>
      <c r="U31" s="140"/>
    </row>
    <row r="32" spans="2:24" ht="57.75" customHeight="1" thickBot="1" x14ac:dyDescent="0.3">
      <c r="B32" s="132">
        <v>11</v>
      </c>
      <c r="C32" s="133" t="s">
        <v>170</v>
      </c>
      <c r="D32" s="449" t="s">
        <v>180</v>
      </c>
      <c r="E32" s="450"/>
      <c r="F32" s="417"/>
      <c r="G32" s="418"/>
      <c r="H32" s="134">
        <v>44</v>
      </c>
      <c r="I32" s="135" t="s">
        <v>55</v>
      </c>
      <c r="J32" s="143"/>
      <c r="K32" s="143"/>
      <c r="L32" s="144"/>
      <c r="M32" s="145"/>
      <c r="N32" s="143"/>
      <c r="O32" s="146"/>
      <c r="P32" s="143"/>
      <c r="Q32" s="143"/>
      <c r="R32" s="143"/>
      <c r="S32" s="143"/>
      <c r="T32" s="143"/>
      <c r="U32" s="140"/>
    </row>
    <row r="33" spans="2:21" ht="42.75" thickBot="1" x14ac:dyDescent="0.3">
      <c r="B33" s="132">
        <v>12</v>
      </c>
      <c r="C33" s="133" t="s">
        <v>171</v>
      </c>
      <c r="D33" s="449" t="s">
        <v>180</v>
      </c>
      <c r="E33" s="450"/>
      <c r="F33" s="417"/>
      <c r="G33" s="418"/>
      <c r="H33" s="134">
        <v>44</v>
      </c>
      <c r="I33" s="135" t="s">
        <v>55</v>
      </c>
      <c r="J33" s="147"/>
      <c r="K33" s="143"/>
      <c r="L33" s="144"/>
      <c r="M33" s="145"/>
      <c r="N33" s="143"/>
      <c r="O33" s="146"/>
      <c r="P33" s="143"/>
      <c r="Q33" s="143"/>
      <c r="R33" s="143"/>
      <c r="S33" s="143"/>
      <c r="T33" s="143"/>
      <c r="U33" s="148"/>
    </row>
    <row r="34" spans="2:21" ht="69.75" customHeight="1" thickBot="1" x14ac:dyDescent="0.3">
      <c r="B34" s="132">
        <v>13</v>
      </c>
      <c r="C34" s="133" t="s">
        <v>172</v>
      </c>
      <c r="D34" s="449" t="s">
        <v>180</v>
      </c>
      <c r="E34" s="450"/>
      <c r="F34" s="417"/>
      <c r="G34" s="418"/>
      <c r="H34" s="134">
        <v>44</v>
      </c>
      <c r="I34" s="135" t="s">
        <v>55</v>
      </c>
      <c r="J34" s="147"/>
      <c r="K34" s="143"/>
      <c r="L34" s="144"/>
      <c r="M34" s="145"/>
      <c r="N34" s="143"/>
      <c r="O34" s="146"/>
      <c r="P34" s="143"/>
      <c r="Q34" s="143"/>
      <c r="R34" s="143"/>
      <c r="S34" s="143"/>
      <c r="T34" s="143"/>
      <c r="U34" s="148"/>
    </row>
    <row r="35" spans="2:21" ht="44.25" customHeight="1" thickBot="1" x14ac:dyDescent="0.3">
      <c r="B35" s="132">
        <v>14</v>
      </c>
      <c r="C35" s="133" t="s">
        <v>173</v>
      </c>
      <c r="D35" s="449" t="s">
        <v>180</v>
      </c>
      <c r="E35" s="450"/>
      <c r="F35" s="417"/>
      <c r="G35" s="418"/>
      <c r="H35" s="134">
        <v>44</v>
      </c>
      <c r="I35" s="135" t="s">
        <v>55</v>
      </c>
      <c r="J35" s="143"/>
      <c r="K35" s="147"/>
      <c r="L35" s="144"/>
      <c r="M35" s="145"/>
      <c r="N35" s="143"/>
      <c r="O35" s="146"/>
      <c r="P35" s="143"/>
      <c r="Q35" s="143"/>
      <c r="R35" s="143"/>
      <c r="S35" s="143"/>
      <c r="T35" s="143"/>
      <c r="U35" s="148"/>
    </row>
    <row r="36" spans="2:21" ht="39" customHeight="1" thickBot="1" x14ac:dyDescent="0.3">
      <c r="B36" s="132">
        <v>15</v>
      </c>
      <c r="C36" s="133" t="s">
        <v>220</v>
      </c>
      <c r="D36" s="449" t="s">
        <v>180</v>
      </c>
      <c r="E36" s="450"/>
      <c r="F36" s="417"/>
      <c r="G36" s="418"/>
      <c r="H36" s="134">
        <v>88</v>
      </c>
      <c r="I36" s="135" t="s">
        <v>55</v>
      </c>
      <c r="J36" s="143"/>
      <c r="K36" s="143"/>
      <c r="L36" s="144"/>
      <c r="M36" s="145"/>
      <c r="N36" s="143"/>
      <c r="O36" s="147"/>
      <c r="P36" s="143"/>
      <c r="Q36" s="143"/>
      <c r="R36" s="143"/>
      <c r="S36" s="143"/>
      <c r="T36" s="143"/>
      <c r="U36" s="140"/>
    </row>
    <row r="37" spans="2:21" ht="69" customHeight="1" thickBot="1" x14ac:dyDescent="0.3">
      <c r="B37" s="132">
        <v>16</v>
      </c>
      <c r="C37" s="133" t="s">
        <v>174</v>
      </c>
      <c r="D37" s="417"/>
      <c r="E37" s="418"/>
      <c r="F37" s="415" t="s">
        <v>180</v>
      </c>
      <c r="G37" s="416"/>
      <c r="H37" s="134">
        <v>88</v>
      </c>
      <c r="I37" s="135" t="s">
        <v>55</v>
      </c>
      <c r="J37" s="147" t="s">
        <v>12</v>
      </c>
      <c r="K37" s="143"/>
      <c r="L37" s="143"/>
      <c r="M37" s="200"/>
      <c r="N37" s="146"/>
      <c r="O37" s="146"/>
      <c r="P37" s="146"/>
      <c r="Q37" s="146"/>
      <c r="R37" s="146"/>
      <c r="S37" s="146"/>
      <c r="T37" s="146"/>
      <c r="U37" s="201"/>
    </row>
    <row r="38" spans="2:21" ht="21.75" thickBot="1" x14ac:dyDescent="0.3">
      <c r="B38" s="132">
        <v>17</v>
      </c>
      <c r="C38" s="133" t="s">
        <v>221</v>
      </c>
      <c r="D38" s="417"/>
      <c r="E38" s="418"/>
      <c r="F38" s="415" t="s">
        <v>180</v>
      </c>
      <c r="G38" s="416"/>
      <c r="H38" s="134">
        <v>44</v>
      </c>
      <c r="I38" s="135" t="s">
        <v>55</v>
      </c>
      <c r="J38" s="136"/>
      <c r="K38" s="136"/>
      <c r="L38" s="136"/>
      <c r="M38" s="149"/>
      <c r="N38" s="136"/>
      <c r="O38" s="136"/>
      <c r="P38" s="136"/>
      <c r="Q38" s="136"/>
      <c r="R38" s="136"/>
      <c r="S38" s="136"/>
      <c r="T38" s="136"/>
      <c r="U38" s="148"/>
    </row>
    <row r="39" spans="2:21" ht="15.75" thickBot="1" x14ac:dyDescent="0.3">
      <c r="B39" s="419"/>
      <c r="C39" s="420"/>
      <c r="D39" s="420"/>
      <c r="E39" s="420"/>
      <c r="F39" s="420"/>
      <c r="G39" s="420"/>
      <c r="H39" s="420"/>
      <c r="I39" s="420"/>
      <c r="J39" s="420"/>
      <c r="K39" s="420"/>
      <c r="L39" s="420"/>
      <c r="M39" s="420"/>
      <c r="N39" s="420"/>
      <c r="O39" s="420"/>
      <c r="P39" s="420"/>
      <c r="Q39" s="420"/>
      <c r="R39" s="420"/>
      <c r="S39" s="420"/>
      <c r="T39" s="420"/>
      <c r="U39" s="421"/>
    </row>
    <row r="40" spans="2:21" ht="29.25" customHeight="1" thickBot="1" x14ac:dyDescent="0.3">
      <c r="B40" s="485" t="s">
        <v>13</v>
      </c>
      <c r="C40" s="487" t="s">
        <v>14</v>
      </c>
      <c r="D40" s="489" t="s">
        <v>2</v>
      </c>
      <c r="E40" s="490"/>
      <c r="F40" s="490"/>
      <c r="G40" s="490"/>
      <c r="H40" s="491" t="s">
        <v>73</v>
      </c>
      <c r="I40" s="491" t="s">
        <v>15</v>
      </c>
      <c r="J40" s="489" t="s">
        <v>16</v>
      </c>
      <c r="K40" s="490"/>
      <c r="L40" s="490"/>
      <c r="M40" s="490"/>
      <c r="N40" s="490"/>
      <c r="O40" s="490"/>
      <c r="P40" s="490"/>
      <c r="Q40" s="490"/>
      <c r="R40" s="490"/>
      <c r="S40" s="490"/>
      <c r="T40" s="490"/>
      <c r="U40" s="526"/>
    </row>
    <row r="41" spans="2:21" ht="51" customHeight="1" thickBot="1" x14ac:dyDescent="0.3">
      <c r="B41" s="486"/>
      <c r="C41" s="488"/>
      <c r="D41" s="150" t="s">
        <v>56</v>
      </c>
      <c r="E41" s="150" t="s">
        <v>57</v>
      </c>
      <c r="F41" s="150" t="s">
        <v>58</v>
      </c>
      <c r="G41" s="150" t="s">
        <v>59</v>
      </c>
      <c r="H41" s="492"/>
      <c r="I41" s="492"/>
      <c r="J41" s="151" t="s">
        <v>60</v>
      </c>
      <c r="K41" s="151" t="s">
        <v>17</v>
      </c>
      <c r="L41" s="151" t="s">
        <v>18</v>
      </c>
      <c r="M41" s="151" t="s">
        <v>19</v>
      </c>
      <c r="N41" s="151" t="s">
        <v>20</v>
      </c>
      <c r="O41" s="151" t="s">
        <v>21</v>
      </c>
      <c r="P41" s="151" t="s">
        <v>22</v>
      </c>
      <c r="Q41" s="151" t="s">
        <v>23</v>
      </c>
      <c r="R41" s="152" t="s">
        <v>24</v>
      </c>
      <c r="S41" s="151" t="s">
        <v>25</v>
      </c>
      <c r="T41" s="151" t="s">
        <v>26</v>
      </c>
      <c r="U41" s="151" t="s">
        <v>27</v>
      </c>
    </row>
    <row r="42" spans="2:21" ht="14.25" customHeight="1" x14ac:dyDescent="0.25">
      <c r="B42" s="482" t="s">
        <v>70</v>
      </c>
      <c r="C42" s="483"/>
      <c r="D42" s="483"/>
      <c r="E42" s="483"/>
      <c r="F42" s="483"/>
      <c r="G42" s="483"/>
      <c r="H42" s="483"/>
      <c r="I42" s="483"/>
      <c r="J42" s="483"/>
      <c r="K42" s="483"/>
      <c r="L42" s="483"/>
      <c r="M42" s="483"/>
      <c r="N42" s="483"/>
      <c r="O42" s="483"/>
      <c r="P42" s="483"/>
      <c r="Q42" s="483"/>
      <c r="R42" s="483"/>
      <c r="S42" s="483"/>
      <c r="T42" s="483"/>
      <c r="U42" s="484"/>
    </row>
    <row r="43" spans="2:21" x14ac:dyDescent="0.25">
      <c r="B43" s="519">
        <v>1</v>
      </c>
      <c r="C43" s="580" t="s">
        <v>222</v>
      </c>
      <c r="D43" s="581"/>
      <c r="E43" s="581"/>
      <c r="F43" s="581"/>
      <c r="G43" s="581"/>
      <c r="H43" s="579">
        <v>88</v>
      </c>
      <c r="I43" s="582" t="s">
        <v>55</v>
      </c>
      <c r="J43" s="585"/>
      <c r="K43" s="430"/>
      <c r="L43" s="430"/>
      <c r="M43" s="430"/>
      <c r="N43" s="430"/>
      <c r="O43" s="430"/>
      <c r="P43" s="528"/>
      <c r="Q43" s="528"/>
      <c r="R43" s="528"/>
      <c r="S43" s="430"/>
      <c r="T43" s="430"/>
      <c r="U43" s="527"/>
    </row>
    <row r="44" spans="2:21" ht="15.75" thickBot="1" x14ac:dyDescent="0.3">
      <c r="B44" s="438"/>
      <c r="C44" s="440"/>
      <c r="D44" s="442"/>
      <c r="E44" s="442"/>
      <c r="F44" s="442"/>
      <c r="G44" s="442"/>
      <c r="H44" s="498"/>
      <c r="I44" s="446"/>
      <c r="J44" s="584"/>
      <c r="K44" s="429"/>
      <c r="L44" s="429"/>
      <c r="M44" s="429"/>
      <c r="N44" s="429"/>
      <c r="O44" s="429"/>
      <c r="P44" s="512"/>
      <c r="Q44" s="512"/>
      <c r="R44" s="512"/>
      <c r="S44" s="429"/>
      <c r="T44" s="429"/>
      <c r="U44" s="508"/>
    </row>
    <row r="45" spans="2:21" ht="12" customHeight="1" x14ac:dyDescent="0.25">
      <c r="B45" s="437">
        <v>2</v>
      </c>
      <c r="C45" s="439" t="s">
        <v>223</v>
      </c>
      <c r="D45" s="441"/>
      <c r="E45" s="441"/>
      <c r="F45" s="441"/>
      <c r="G45" s="441"/>
      <c r="H45" s="497">
        <v>88</v>
      </c>
      <c r="I45" s="445" t="s">
        <v>55</v>
      </c>
      <c r="J45" s="583"/>
      <c r="K45" s="428"/>
      <c r="L45" s="428"/>
      <c r="M45" s="428"/>
      <c r="N45" s="428"/>
      <c r="O45" s="428"/>
      <c r="P45" s="428"/>
      <c r="Q45" s="428"/>
      <c r="R45" s="428"/>
      <c r="S45" s="511"/>
      <c r="T45" s="428"/>
      <c r="U45" s="507"/>
    </row>
    <row r="46" spans="2:21" ht="21.75" customHeight="1" thickBot="1" x14ac:dyDescent="0.3">
      <c r="B46" s="438"/>
      <c r="C46" s="440"/>
      <c r="D46" s="442"/>
      <c r="E46" s="442"/>
      <c r="F46" s="442"/>
      <c r="G46" s="442"/>
      <c r="H46" s="498"/>
      <c r="I46" s="446"/>
      <c r="J46" s="584"/>
      <c r="K46" s="429"/>
      <c r="L46" s="429"/>
      <c r="M46" s="429"/>
      <c r="N46" s="429"/>
      <c r="O46" s="429"/>
      <c r="P46" s="429"/>
      <c r="Q46" s="429"/>
      <c r="R46" s="429"/>
      <c r="S46" s="512"/>
      <c r="T46" s="429"/>
      <c r="U46" s="508"/>
    </row>
    <row r="47" spans="2:21" ht="12" customHeight="1" x14ac:dyDescent="0.25">
      <c r="B47" s="437">
        <v>3</v>
      </c>
      <c r="C47" s="576" t="s">
        <v>228</v>
      </c>
      <c r="D47" s="515"/>
      <c r="E47" s="515"/>
      <c r="F47" s="515"/>
      <c r="G47" s="515"/>
      <c r="H47" s="497">
        <v>88</v>
      </c>
      <c r="I47" s="493" t="s">
        <v>55</v>
      </c>
      <c r="J47" s="435"/>
      <c r="K47" s="428"/>
      <c r="L47" s="428"/>
      <c r="M47" s="428"/>
      <c r="N47" s="428"/>
      <c r="O47" s="431"/>
      <c r="P47" s="428"/>
      <c r="Q47" s="428"/>
      <c r="R47" s="511"/>
      <c r="S47" s="428"/>
      <c r="T47" s="428"/>
      <c r="U47" s="507"/>
    </row>
    <row r="48" spans="2:21" ht="22.5" customHeight="1" thickBot="1" x14ac:dyDescent="0.3">
      <c r="B48" s="519"/>
      <c r="C48" s="577"/>
      <c r="D48" s="578"/>
      <c r="E48" s="578"/>
      <c r="F48" s="578"/>
      <c r="G48" s="578"/>
      <c r="H48" s="579"/>
      <c r="I48" s="572"/>
      <c r="J48" s="436"/>
      <c r="K48" s="430"/>
      <c r="L48" s="430"/>
      <c r="M48" s="430"/>
      <c r="N48" s="430"/>
      <c r="O48" s="432"/>
      <c r="P48" s="430"/>
      <c r="Q48" s="430"/>
      <c r="R48" s="528"/>
      <c r="S48" s="430"/>
      <c r="T48" s="430"/>
      <c r="U48" s="527"/>
    </row>
    <row r="49" spans="2:26" ht="26.25" thickBot="1" x14ac:dyDescent="0.3">
      <c r="B49" s="132">
        <v>4</v>
      </c>
      <c r="C49" s="331" t="s">
        <v>224</v>
      </c>
      <c r="D49" s="332"/>
      <c r="E49" s="332"/>
      <c r="F49" s="332"/>
      <c r="G49" s="332"/>
      <c r="H49" s="134">
        <v>184</v>
      </c>
      <c r="I49" s="135" t="s">
        <v>55</v>
      </c>
      <c r="J49" s="333"/>
      <c r="K49" s="334"/>
      <c r="L49" s="334"/>
      <c r="M49" s="334"/>
      <c r="N49" s="334"/>
      <c r="O49" s="334"/>
      <c r="P49" s="334"/>
      <c r="Q49" s="336"/>
      <c r="R49" s="336"/>
      <c r="S49" s="334"/>
      <c r="T49" s="334"/>
      <c r="U49" s="335"/>
    </row>
    <row r="50" spans="2:26" ht="29.25" customHeight="1" thickBot="1" x14ac:dyDescent="0.3">
      <c r="B50" s="132">
        <v>5</v>
      </c>
      <c r="C50" s="331" t="s">
        <v>225</v>
      </c>
      <c r="D50" s="332"/>
      <c r="E50" s="332"/>
      <c r="F50" s="332"/>
      <c r="G50" s="332"/>
      <c r="H50" s="134">
        <v>184</v>
      </c>
      <c r="I50" s="135" t="s">
        <v>55</v>
      </c>
      <c r="J50" s="333"/>
      <c r="K50" s="334"/>
      <c r="L50" s="334"/>
      <c r="M50" s="334"/>
      <c r="N50" s="334"/>
      <c r="O50" s="334"/>
      <c r="P50" s="334"/>
      <c r="Q50" s="336"/>
      <c r="R50" s="336"/>
      <c r="S50" s="334"/>
      <c r="T50" s="334"/>
      <c r="U50" s="335"/>
    </row>
    <row r="51" spans="2:26" ht="42.75" customHeight="1" thickBot="1" x14ac:dyDescent="0.3">
      <c r="B51" s="132">
        <v>6</v>
      </c>
      <c r="C51" s="331" t="s">
        <v>226</v>
      </c>
      <c r="D51" s="332"/>
      <c r="E51" s="332"/>
      <c r="F51" s="332"/>
      <c r="G51" s="332"/>
      <c r="H51" s="134">
        <v>184</v>
      </c>
      <c r="I51" s="135" t="s">
        <v>55</v>
      </c>
      <c r="J51" s="333"/>
      <c r="K51" s="334"/>
      <c r="L51" s="334"/>
      <c r="M51" s="334"/>
      <c r="N51" s="334"/>
      <c r="O51" s="334"/>
      <c r="P51" s="334"/>
      <c r="Q51" s="334"/>
      <c r="R51" s="334"/>
      <c r="S51" s="336"/>
      <c r="T51" s="336"/>
      <c r="U51" s="335"/>
    </row>
    <row r="52" spans="2:26" ht="32.25" customHeight="1" thickBot="1" x14ac:dyDescent="0.3">
      <c r="B52" s="132">
        <v>7</v>
      </c>
      <c r="C52" s="331" t="s">
        <v>227</v>
      </c>
      <c r="D52" s="332"/>
      <c r="E52" s="332"/>
      <c r="F52" s="332"/>
      <c r="G52" s="332"/>
      <c r="H52" s="134">
        <v>184</v>
      </c>
      <c r="I52" s="135" t="s">
        <v>55</v>
      </c>
      <c r="J52" s="333"/>
      <c r="K52" s="334"/>
      <c r="L52" s="334"/>
      <c r="M52" s="334"/>
      <c r="N52" s="334"/>
      <c r="O52" s="334"/>
      <c r="P52" s="334"/>
      <c r="Q52" s="334"/>
      <c r="R52" s="334"/>
      <c r="S52" s="336"/>
      <c r="T52" s="336"/>
      <c r="U52" s="335"/>
    </row>
    <row r="53" spans="2:26" ht="14.25" customHeight="1" thickBot="1" x14ac:dyDescent="0.3">
      <c r="B53" s="573" t="s">
        <v>74</v>
      </c>
      <c r="C53" s="574"/>
      <c r="D53" s="574"/>
      <c r="E53" s="574"/>
      <c r="F53" s="574"/>
      <c r="G53" s="574"/>
      <c r="H53" s="574"/>
      <c r="I53" s="574"/>
      <c r="J53" s="574"/>
      <c r="K53" s="574"/>
      <c r="L53" s="574"/>
      <c r="M53" s="574"/>
      <c r="N53" s="574"/>
      <c r="O53" s="574"/>
      <c r="P53" s="574"/>
      <c r="Q53" s="574"/>
      <c r="R53" s="574"/>
      <c r="S53" s="574"/>
      <c r="T53" s="574"/>
      <c r="U53" s="575"/>
    </row>
    <row r="54" spans="2:26" x14ac:dyDescent="0.25">
      <c r="B54" s="422">
        <v>1</v>
      </c>
      <c r="C54" s="439" t="s">
        <v>230</v>
      </c>
      <c r="D54" s="451"/>
      <c r="E54" s="568" t="s">
        <v>180</v>
      </c>
      <c r="F54" s="570"/>
      <c r="G54" s="570"/>
      <c r="H54" s="433">
        <v>368</v>
      </c>
      <c r="I54" s="445" t="s">
        <v>55</v>
      </c>
      <c r="J54" s="441"/>
      <c r="K54" s="428"/>
      <c r="L54" s="443"/>
      <c r="M54" s="443"/>
      <c r="N54" s="443"/>
      <c r="O54" s="428"/>
      <c r="P54" s="443"/>
      <c r="Q54" s="511"/>
      <c r="R54" s="501"/>
      <c r="S54" s="443"/>
      <c r="T54" s="443"/>
      <c r="U54" s="503"/>
    </row>
    <row r="55" spans="2:26" ht="12.75" customHeight="1" thickBot="1" x14ac:dyDescent="0.3">
      <c r="B55" s="423">
        <v>3</v>
      </c>
      <c r="C55" s="440"/>
      <c r="D55" s="452"/>
      <c r="E55" s="569"/>
      <c r="F55" s="571"/>
      <c r="G55" s="571"/>
      <c r="H55" s="434"/>
      <c r="I55" s="446"/>
      <c r="J55" s="442"/>
      <c r="K55" s="429"/>
      <c r="L55" s="444"/>
      <c r="M55" s="444"/>
      <c r="N55" s="444"/>
      <c r="O55" s="429"/>
      <c r="P55" s="444"/>
      <c r="Q55" s="512"/>
      <c r="R55" s="502"/>
      <c r="S55" s="444"/>
      <c r="T55" s="444"/>
      <c r="U55" s="504"/>
    </row>
    <row r="56" spans="2:26" ht="15" customHeight="1" x14ac:dyDescent="0.25">
      <c r="B56" s="422">
        <v>2</v>
      </c>
      <c r="C56" s="439" t="s">
        <v>231</v>
      </c>
      <c r="D56" s="451"/>
      <c r="E56" s="568" t="s">
        <v>180</v>
      </c>
      <c r="F56" s="451"/>
      <c r="G56" s="451"/>
      <c r="H56" s="433">
        <v>552</v>
      </c>
      <c r="I56" s="445" t="s">
        <v>55</v>
      </c>
      <c r="J56" s="441"/>
      <c r="K56" s="428"/>
      <c r="L56" s="443"/>
      <c r="M56" s="443"/>
      <c r="N56" s="511"/>
      <c r="O56" s="501"/>
      <c r="P56" s="501"/>
      <c r="Q56" s="443"/>
      <c r="R56" s="428"/>
      <c r="S56" s="443" t="s">
        <v>200</v>
      </c>
      <c r="T56" s="443"/>
      <c r="U56" s="503"/>
    </row>
    <row r="57" spans="2:26" ht="14.25" customHeight="1" thickBot="1" x14ac:dyDescent="0.3">
      <c r="B57" s="423"/>
      <c r="C57" s="440"/>
      <c r="D57" s="452"/>
      <c r="E57" s="569"/>
      <c r="F57" s="452"/>
      <c r="G57" s="452"/>
      <c r="H57" s="434"/>
      <c r="I57" s="446"/>
      <c r="J57" s="442"/>
      <c r="K57" s="429"/>
      <c r="L57" s="444"/>
      <c r="M57" s="444"/>
      <c r="N57" s="512"/>
      <c r="O57" s="502"/>
      <c r="P57" s="502"/>
      <c r="Q57" s="444"/>
      <c r="R57" s="429"/>
      <c r="S57" s="444"/>
      <c r="T57" s="444"/>
      <c r="U57" s="504"/>
    </row>
    <row r="58" spans="2:26" ht="15" customHeight="1" x14ac:dyDescent="0.25">
      <c r="B58" s="422">
        <v>3</v>
      </c>
      <c r="C58" s="424" t="s">
        <v>232</v>
      </c>
      <c r="D58" s="451"/>
      <c r="E58" s="451"/>
      <c r="F58" s="517" t="s">
        <v>180</v>
      </c>
      <c r="G58" s="451"/>
      <c r="H58" s="433">
        <v>368</v>
      </c>
      <c r="I58" s="445" t="s">
        <v>55</v>
      </c>
      <c r="J58" s="441"/>
      <c r="K58" s="443"/>
      <c r="L58" s="443"/>
      <c r="M58" s="443"/>
      <c r="N58" s="443"/>
      <c r="O58" s="501"/>
      <c r="P58" s="501"/>
      <c r="Q58" s="513"/>
      <c r="R58" s="443"/>
      <c r="S58" s="428"/>
      <c r="T58" s="428"/>
      <c r="U58" s="505"/>
    </row>
    <row r="59" spans="2:26" ht="13.5" customHeight="1" thickBot="1" x14ac:dyDescent="0.3">
      <c r="B59" s="423"/>
      <c r="C59" s="425"/>
      <c r="D59" s="452"/>
      <c r="E59" s="452"/>
      <c r="F59" s="518"/>
      <c r="G59" s="452"/>
      <c r="H59" s="434"/>
      <c r="I59" s="446"/>
      <c r="J59" s="442"/>
      <c r="K59" s="444"/>
      <c r="L59" s="444"/>
      <c r="M59" s="444"/>
      <c r="N59" s="444"/>
      <c r="O59" s="502"/>
      <c r="P59" s="502"/>
      <c r="Q59" s="514"/>
      <c r="R59" s="444"/>
      <c r="S59" s="429"/>
      <c r="T59" s="429"/>
      <c r="U59" s="506"/>
    </row>
    <row r="60" spans="2:26" ht="15.75" customHeight="1" x14ac:dyDescent="0.25">
      <c r="B60" s="422">
        <v>4</v>
      </c>
      <c r="C60" s="424" t="s">
        <v>233</v>
      </c>
      <c r="D60" s="451"/>
      <c r="E60" s="453"/>
      <c r="F60" s="455" t="s">
        <v>180</v>
      </c>
      <c r="G60" s="453"/>
      <c r="H60" s="497">
        <v>368</v>
      </c>
      <c r="I60" s="493" t="s">
        <v>55</v>
      </c>
      <c r="J60" s="515"/>
      <c r="K60" s="428"/>
      <c r="L60" s="428"/>
      <c r="M60" s="428"/>
      <c r="N60" s="426"/>
      <c r="O60" s="428"/>
      <c r="P60" s="428"/>
      <c r="Q60" s="509"/>
      <c r="R60" s="428"/>
      <c r="S60" s="511"/>
      <c r="T60" s="511"/>
      <c r="U60" s="507"/>
    </row>
    <row r="61" spans="2:26" ht="15.75" customHeight="1" thickBot="1" x14ac:dyDescent="0.3">
      <c r="B61" s="423"/>
      <c r="C61" s="425"/>
      <c r="D61" s="452"/>
      <c r="E61" s="454"/>
      <c r="F61" s="456"/>
      <c r="G61" s="454"/>
      <c r="H61" s="498"/>
      <c r="I61" s="494"/>
      <c r="J61" s="516"/>
      <c r="K61" s="429"/>
      <c r="L61" s="429"/>
      <c r="M61" s="429"/>
      <c r="N61" s="427"/>
      <c r="O61" s="429"/>
      <c r="P61" s="429"/>
      <c r="Q61" s="510"/>
      <c r="R61" s="429"/>
      <c r="S61" s="512"/>
      <c r="T61" s="512"/>
      <c r="U61" s="508"/>
    </row>
    <row r="62" spans="2:26" ht="30.75" thickBot="1" x14ac:dyDescent="0.3">
      <c r="B62" s="183"/>
      <c r="C62" s="193" t="s">
        <v>236</v>
      </c>
      <c r="D62" s="185"/>
      <c r="E62" s="187"/>
      <c r="F62" s="187"/>
      <c r="G62" s="187"/>
      <c r="H62" s="192">
        <f>H13+H15+H17+H19+H21+H23+H25+H27+H29+H31+H32+H33+H34+H35+H36+H37+H38+H43+H45+H47+H49+H50+H51+H52+H54+H56+H58+H60</f>
        <v>4504</v>
      </c>
      <c r="I62" s="188"/>
      <c r="J62" s="187"/>
      <c r="K62" s="186"/>
      <c r="L62" s="186"/>
      <c r="M62" s="186"/>
      <c r="N62" s="189"/>
      <c r="O62" s="186"/>
      <c r="P62" s="186"/>
      <c r="Q62" s="190"/>
      <c r="R62" s="186"/>
      <c r="S62" s="186"/>
      <c r="T62" s="186"/>
      <c r="U62" s="186"/>
    </row>
    <row r="63" spans="2:26" ht="15.75" customHeight="1" x14ac:dyDescent="0.25">
      <c r="B63" s="183"/>
      <c r="C63" s="184"/>
      <c r="D63" s="185"/>
      <c r="E63" s="187"/>
      <c r="F63" s="187"/>
      <c r="G63" s="187"/>
      <c r="H63" s="188"/>
      <c r="I63" s="188"/>
      <c r="J63" s="187"/>
      <c r="K63" s="186"/>
      <c r="L63" s="186"/>
      <c r="M63" s="186"/>
      <c r="N63" s="189"/>
      <c r="O63" s="186"/>
      <c r="P63" s="186"/>
      <c r="Q63" s="190"/>
      <c r="R63" s="186"/>
      <c r="S63" s="186"/>
      <c r="T63" s="186"/>
      <c r="U63" s="186"/>
    </row>
    <row r="64" spans="2:26" ht="15.75" thickBot="1" x14ac:dyDescent="0.3">
      <c r="B64" s="122"/>
      <c r="C64" s="123"/>
      <c r="D64" s="123"/>
      <c r="E64" s="191"/>
      <c r="F64" s="191"/>
      <c r="G64" s="191"/>
      <c r="H64" s="191"/>
      <c r="I64" s="191"/>
      <c r="J64" s="191"/>
      <c r="K64" s="191"/>
      <c r="L64" s="191"/>
      <c r="M64" s="191"/>
      <c r="N64" s="191"/>
      <c r="O64" s="191"/>
      <c r="P64" s="191"/>
      <c r="Q64" s="191"/>
      <c r="R64" s="191"/>
      <c r="S64" s="191"/>
      <c r="T64" s="191"/>
      <c r="U64" s="123"/>
      <c r="V64" s="7"/>
      <c r="W64" s="7"/>
      <c r="X64" s="7"/>
      <c r="Y64" s="7"/>
      <c r="Z64" s="7"/>
    </row>
    <row r="65" spans="2:26" ht="15.75" thickBot="1" x14ac:dyDescent="0.3">
      <c r="B65" s="123"/>
      <c r="C65" s="153" t="s">
        <v>186</v>
      </c>
      <c r="D65" s="123"/>
      <c r="E65" s="123"/>
      <c r="F65" s="123"/>
      <c r="G65" s="123"/>
      <c r="H65" s="123"/>
      <c r="I65" s="123"/>
      <c r="J65" s="123"/>
      <c r="K65" s="123"/>
      <c r="L65" s="123"/>
      <c r="M65" s="123"/>
      <c r="N65" s="123"/>
      <c r="O65" s="123"/>
      <c r="P65" s="123"/>
      <c r="Q65" s="123"/>
      <c r="R65" s="123"/>
      <c r="S65" s="123"/>
      <c r="T65" s="123"/>
      <c r="U65" s="123"/>
      <c r="V65" s="499"/>
      <c r="W65" s="499"/>
      <c r="X65" s="499"/>
      <c r="Y65" s="499"/>
      <c r="Z65" s="500"/>
    </row>
    <row r="66" spans="2:26" x14ac:dyDescent="0.25">
      <c r="B66" s="123"/>
      <c r="C66" s="154" t="s">
        <v>175</v>
      </c>
      <c r="D66" s="123"/>
      <c r="E66" s="123"/>
      <c r="F66" s="123"/>
      <c r="G66" s="123"/>
      <c r="H66" s="123"/>
      <c r="I66" s="123"/>
      <c r="J66" s="123"/>
      <c r="K66" s="123"/>
      <c r="L66" s="123"/>
      <c r="M66" s="123"/>
      <c r="N66" s="123"/>
      <c r="O66" s="123"/>
      <c r="P66" s="123"/>
      <c r="Q66" s="123"/>
      <c r="R66" s="123"/>
      <c r="S66" s="123"/>
      <c r="T66" s="123"/>
      <c r="U66" s="123"/>
      <c r="V66" s="499"/>
      <c r="W66" s="499"/>
      <c r="X66" s="499"/>
      <c r="Y66" s="499"/>
      <c r="Z66" s="500"/>
    </row>
    <row r="67" spans="2:26" x14ac:dyDescent="0.25">
      <c r="B67" s="123"/>
      <c r="C67" s="155" t="s">
        <v>176</v>
      </c>
      <c r="D67" s="123"/>
      <c r="E67" s="123"/>
      <c r="F67" s="123"/>
      <c r="G67" s="123"/>
      <c r="H67" s="123"/>
      <c r="I67" s="123"/>
      <c r="J67" s="123"/>
      <c r="K67" s="123"/>
      <c r="L67" s="123"/>
      <c r="M67" s="123"/>
      <c r="N67" s="123"/>
      <c r="O67" s="123"/>
      <c r="P67" s="123"/>
      <c r="Q67" s="123"/>
      <c r="R67" s="123"/>
      <c r="S67" s="123"/>
      <c r="T67" s="123"/>
      <c r="U67" s="123"/>
      <c r="V67" s="499"/>
      <c r="W67" s="499"/>
      <c r="X67" s="499"/>
      <c r="Y67" s="499"/>
      <c r="Z67" s="500"/>
    </row>
    <row r="68" spans="2:26" x14ac:dyDescent="0.25">
      <c r="B68" s="123"/>
      <c r="C68" s="156" t="s">
        <v>177</v>
      </c>
      <c r="D68" s="123"/>
      <c r="E68" s="123"/>
      <c r="F68" s="123"/>
      <c r="G68" s="123"/>
      <c r="H68" s="123"/>
      <c r="I68" s="123"/>
      <c r="J68" s="123"/>
      <c r="K68" s="123"/>
      <c r="L68" s="123"/>
      <c r="M68" s="123"/>
      <c r="N68" s="123"/>
      <c r="O68" s="123"/>
      <c r="P68" s="123"/>
      <c r="Q68" s="123"/>
      <c r="R68" s="123"/>
      <c r="S68" s="123"/>
      <c r="T68" s="123"/>
      <c r="U68" s="123"/>
      <c r="V68" s="499"/>
      <c r="W68" s="499"/>
      <c r="X68" s="499"/>
      <c r="Y68" s="499"/>
      <c r="Z68" s="500"/>
    </row>
    <row r="69" spans="2:26" x14ac:dyDescent="0.25">
      <c r="B69" s="123"/>
      <c r="C69" s="157" t="s">
        <v>178</v>
      </c>
      <c r="D69" s="123"/>
      <c r="E69" s="123"/>
      <c r="F69" s="123"/>
      <c r="G69" s="123"/>
      <c r="H69" s="123"/>
      <c r="I69" s="123"/>
      <c r="J69" s="123"/>
      <c r="K69" s="123"/>
      <c r="L69" s="123"/>
      <c r="M69" s="123"/>
      <c r="N69" s="123"/>
      <c r="O69" s="123"/>
      <c r="P69" s="123"/>
      <c r="Q69" s="123"/>
      <c r="R69" s="123"/>
      <c r="S69" s="123"/>
      <c r="T69" s="123"/>
      <c r="U69" s="123"/>
      <c r="V69" s="499"/>
      <c r="W69" s="499"/>
      <c r="X69" s="499"/>
      <c r="Y69" s="499"/>
      <c r="Z69" s="500"/>
    </row>
    <row r="70" spans="2:26" x14ac:dyDescent="0.25">
      <c r="B70" s="123"/>
      <c r="C70" s="158" t="s">
        <v>179</v>
      </c>
      <c r="D70" s="123"/>
      <c r="E70" s="123"/>
      <c r="F70" s="123"/>
      <c r="G70" s="123"/>
      <c r="H70" s="123"/>
      <c r="I70" s="123"/>
      <c r="J70" s="123"/>
      <c r="K70" s="123"/>
      <c r="L70" s="123"/>
      <c r="M70" s="123"/>
      <c r="N70" s="123"/>
      <c r="O70" s="123"/>
      <c r="P70" s="123"/>
      <c r="Q70" s="123"/>
      <c r="R70" s="123"/>
      <c r="S70" s="123"/>
      <c r="T70" s="123"/>
      <c r="U70" s="123"/>
      <c r="V70" s="499"/>
      <c r="W70" s="499"/>
      <c r="X70" s="499"/>
      <c r="Y70" s="499"/>
      <c r="Z70" s="500"/>
    </row>
    <row r="71" spans="2:26" x14ac:dyDescent="0.25">
      <c r="B71" s="123"/>
      <c r="C71" s="159" t="s">
        <v>182</v>
      </c>
      <c r="D71" s="123"/>
      <c r="E71" s="123"/>
      <c r="F71" s="123"/>
      <c r="G71" s="123"/>
      <c r="H71" s="123"/>
      <c r="I71" s="123"/>
      <c r="J71" s="123"/>
      <c r="K71" s="123"/>
      <c r="L71" s="123"/>
      <c r="M71" s="123"/>
      <c r="N71" s="123"/>
      <c r="O71" s="123"/>
      <c r="P71" s="123"/>
      <c r="Q71" s="123"/>
      <c r="R71" s="123"/>
      <c r="S71" s="123"/>
      <c r="T71" s="123"/>
      <c r="U71" s="123"/>
    </row>
    <row r="72" spans="2:26" ht="15.75" thickBot="1" x14ac:dyDescent="0.3">
      <c r="B72" s="123"/>
      <c r="C72" s="160" t="s">
        <v>184</v>
      </c>
      <c r="D72" s="123"/>
      <c r="E72" s="123"/>
      <c r="F72" s="123"/>
      <c r="G72" s="123"/>
      <c r="H72" s="123"/>
      <c r="I72" s="124"/>
      <c r="J72" s="123"/>
      <c r="K72" s="123"/>
      <c r="L72" s="123"/>
      <c r="M72" s="123"/>
      <c r="N72" s="123"/>
      <c r="O72" s="123"/>
      <c r="P72" s="123"/>
      <c r="Q72" s="123"/>
      <c r="R72" s="123"/>
      <c r="S72" s="123"/>
      <c r="T72" s="123"/>
      <c r="U72" s="123"/>
    </row>
    <row r="73" spans="2:26" x14ac:dyDescent="0.25">
      <c r="B73" s="123"/>
      <c r="C73" s="123"/>
      <c r="D73" s="123"/>
      <c r="E73" s="123"/>
      <c r="F73" s="123"/>
      <c r="G73" s="123"/>
      <c r="H73" s="123"/>
      <c r="I73" s="123"/>
      <c r="J73" s="123"/>
      <c r="K73" s="123"/>
      <c r="L73" s="123"/>
      <c r="M73" s="123"/>
      <c r="N73" s="123"/>
      <c r="O73" s="123"/>
      <c r="P73" s="123"/>
      <c r="Q73" s="123"/>
      <c r="R73" s="123"/>
      <c r="S73" s="123"/>
      <c r="T73" s="123"/>
      <c r="U73" s="123"/>
    </row>
    <row r="74" spans="2:26" x14ac:dyDescent="0.25">
      <c r="B74" s="123"/>
      <c r="C74" s="123"/>
      <c r="D74" s="123"/>
      <c r="E74" s="123"/>
      <c r="F74" s="123"/>
      <c r="G74" s="123"/>
      <c r="H74" s="123"/>
      <c r="I74" s="123"/>
      <c r="J74" s="123"/>
      <c r="K74" s="123"/>
      <c r="L74" s="123"/>
      <c r="M74" s="123"/>
      <c r="N74" s="123"/>
      <c r="O74" s="123"/>
      <c r="P74" s="123"/>
      <c r="Q74" s="123"/>
      <c r="R74" s="123"/>
      <c r="S74" s="123"/>
      <c r="T74" s="123"/>
      <c r="U74" s="123"/>
    </row>
    <row r="75" spans="2:26" ht="15.75" thickBot="1" x14ac:dyDescent="0.3"/>
    <row r="76" spans="2:26" x14ac:dyDescent="0.25">
      <c r="B76" s="164"/>
      <c r="C76" s="165"/>
      <c r="D76" s="165"/>
      <c r="E76" s="165"/>
      <c r="F76" s="165"/>
      <c r="G76" s="165"/>
      <c r="H76" s="165"/>
      <c r="I76" s="165"/>
      <c r="J76" s="165"/>
      <c r="K76" s="165"/>
      <c r="L76" s="165"/>
      <c r="M76" s="165"/>
      <c r="N76" s="165"/>
      <c r="O76" s="165"/>
      <c r="P76" s="165"/>
      <c r="Q76" s="165"/>
      <c r="R76" s="165"/>
      <c r="S76" s="165"/>
      <c r="T76" s="165"/>
      <c r="U76" s="165"/>
      <c r="V76" s="166"/>
    </row>
    <row r="77" spans="2:26" ht="34.5" customHeight="1" x14ac:dyDescent="0.25">
      <c r="B77" s="167"/>
      <c r="C77" s="1"/>
      <c r="D77" s="1"/>
      <c r="E77" s="1"/>
      <c r="F77" s="1"/>
      <c r="G77" s="1"/>
      <c r="H77" s="1"/>
      <c r="I77" s="1"/>
      <c r="J77" s="1"/>
      <c r="K77" s="1"/>
      <c r="L77" s="1"/>
      <c r="M77" s="1"/>
      <c r="N77" s="1"/>
      <c r="O77" s="1"/>
      <c r="P77" s="1"/>
      <c r="Q77" s="1"/>
      <c r="R77" s="1"/>
      <c r="S77" s="1"/>
      <c r="T77" s="1"/>
      <c r="U77" s="1"/>
      <c r="V77" s="168"/>
    </row>
    <row r="78" spans="2:26" x14ac:dyDescent="0.25">
      <c r="B78" s="167"/>
      <c r="C78" s="1"/>
      <c r="D78" s="1"/>
      <c r="E78" s="1"/>
      <c r="F78" s="1"/>
      <c r="G78" s="1"/>
      <c r="H78" s="1"/>
      <c r="I78" s="1"/>
      <c r="J78" s="1"/>
      <c r="K78" s="1"/>
      <c r="L78" s="1"/>
      <c r="M78" s="1"/>
      <c r="N78" s="1"/>
      <c r="O78" s="1"/>
      <c r="P78" s="448" t="s">
        <v>229</v>
      </c>
      <c r="Q78" s="448"/>
      <c r="R78" s="448"/>
      <c r="S78" s="448"/>
      <c r="T78" s="448"/>
      <c r="U78" s="448"/>
      <c r="V78" s="168"/>
    </row>
    <row r="79" spans="2:26" ht="57" customHeight="1" thickBot="1" x14ac:dyDescent="0.3">
      <c r="B79" s="169"/>
      <c r="C79" s="170" t="s">
        <v>75</v>
      </c>
      <c r="D79" s="171"/>
      <c r="E79" s="171"/>
      <c r="F79" s="171"/>
      <c r="G79" s="171"/>
      <c r="H79" s="171"/>
      <c r="I79" s="457" t="s">
        <v>76</v>
      </c>
      <c r="J79" s="457"/>
      <c r="K79" s="457"/>
      <c r="L79" s="457"/>
      <c r="M79" s="457"/>
      <c r="N79" s="457"/>
      <c r="O79" s="171"/>
      <c r="P79" s="447" t="s">
        <v>83</v>
      </c>
      <c r="Q79" s="447"/>
      <c r="R79" s="447"/>
      <c r="S79" s="447"/>
      <c r="T79" s="447"/>
      <c r="U79" s="447"/>
      <c r="V79" s="172"/>
    </row>
  </sheetData>
  <mergeCells count="348">
    <mergeCell ref="E47:E48"/>
    <mergeCell ref="K54:K55"/>
    <mergeCell ref="C43:C44"/>
    <mergeCell ref="D43:D44"/>
    <mergeCell ref="E43:E44"/>
    <mergeCell ref="F43:F44"/>
    <mergeCell ref="G43:G44"/>
    <mergeCell ref="O54:O55"/>
    <mergeCell ref="N56:N57"/>
    <mergeCell ref="K56:K57"/>
    <mergeCell ref="I43:I44"/>
    <mergeCell ref="K45:K46"/>
    <mergeCell ref="I45:I46"/>
    <mergeCell ref="J45:J46"/>
    <mergeCell ref="H43:H44"/>
    <mergeCell ref="H45:H46"/>
    <mergeCell ref="J43:J44"/>
    <mergeCell ref="K43:K44"/>
    <mergeCell ref="L43:L44"/>
    <mergeCell ref="M43:M44"/>
    <mergeCell ref="D56:D57"/>
    <mergeCell ref="E56:E57"/>
    <mergeCell ref="F56:F57"/>
    <mergeCell ref="G56:G57"/>
    <mergeCell ref="U47:U48"/>
    <mergeCell ref="R47:R48"/>
    <mergeCell ref="Q47:Q48"/>
    <mergeCell ref="J54:J55"/>
    <mergeCell ref="C56:C57"/>
    <mergeCell ref="D54:D55"/>
    <mergeCell ref="E54:E55"/>
    <mergeCell ref="F54:F55"/>
    <mergeCell ref="G54:G55"/>
    <mergeCell ref="I47:I48"/>
    <mergeCell ref="B53:U53"/>
    <mergeCell ref="B47:B48"/>
    <mergeCell ref="C47:C48"/>
    <mergeCell ref="D47:D48"/>
    <mergeCell ref="F47:F48"/>
    <mergeCell ref="G47:G48"/>
    <mergeCell ref="K47:K48"/>
    <mergeCell ref="N47:N48"/>
    <mergeCell ref="M47:M48"/>
    <mergeCell ref="L47:L48"/>
    <mergeCell ref="H47:H48"/>
    <mergeCell ref="P47:P48"/>
    <mergeCell ref="B54:B55"/>
    <mergeCell ref="B56:B57"/>
    <mergeCell ref="R45:R46"/>
    <mergeCell ref="P45:P46"/>
    <mergeCell ref="Q45:Q46"/>
    <mergeCell ref="S43:S44"/>
    <mergeCell ref="T43:T44"/>
    <mergeCell ref="S45:S46"/>
    <mergeCell ref="T45:T46"/>
    <mergeCell ref="U45:U46"/>
    <mergeCell ref="N43:N44"/>
    <mergeCell ref="R15:R16"/>
    <mergeCell ref="S15:S16"/>
    <mergeCell ref="T15:T16"/>
    <mergeCell ref="U29:U30"/>
    <mergeCell ref="S21:S22"/>
    <mergeCell ref="T21:T22"/>
    <mergeCell ref="U21:U22"/>
    <mergeCell ref="P23:P24"/>
    <mergeCell ref="T23:T24"/>
    <mergeCell ref="U23:U24"/>
    <mergeCell ref="R19:R20"/>
    <mergeCell ref="S19:S20"/>
    <mergeCell ref="T19:T20"/>
    <mergeCell ref="U19:U20"/>
    <mergeCell ref="Q23:Q24"/>
    <mergeCell ref="P21:P22"/>
    <mergeCell ref="Q21:Q22"/>
    <mergeCell ref="R21:R22"/>
    <mergeCell ref="P19:P20"/>
    <mergeCell ref="R29:R30"/>
    <mergeCell ref="S29:S30"/>
    <mergeCell ref="U27:U28"/>
    <mergeCell ref="Q29:Q30"/>
    <mergeCell ref="Q19:Q20"/>
    <mergeCell ref="U13:U14"/>
    <mergeCell ref="I13:I14"/>
    <mergeCell ref="J13:J14"/>
    <mergeCell ref="B13:B14"/>
    <mergeCell ref="C13:C14"/>
    <mergeCell ref="H13:H14"/>
    <mergeCell ref="U17:U18"/>
    <mergeCell ref="O17:O18"/>
    <mergeCell ref="P17:P18"/>
    <mergeCell ref="Q17:Q18"/>
    <mergeCell ref="R17:R18"/>
    <mergeCell ref="S17:S18"/>
    <mergeCell ref="T17:T18"/>
    <mergeCell ref="K13:K14"/>
    <mergeCell ref="L13:L14"/>
    <mergeCell ref="M13:M14"/>
    <mergeCell ref="N13:N14"/>
    <mergeCell ref="Q13:Q14"/>
    <mergeCell ref="R13:R14"/>
    <mergeCell ref="S13:S14"/>
    <mergeCell ref="T13:T14"/>
    <mergeCell ref="U15:U16"/>
    <mergeCell ref="P15:P16"/>
    <mergeCell ref="Q15:Q16"/>
    <mergeCell ref="B2:U2"/>
    <mergeCell ref="B3:U3"/>
    <mergeCell ref="B4:U4"/>
    <mergeCell ref="B5:U5"/>
    <mergeCell ref="B6:U6"/>
    <mergeCell ref="B7:U7"/>
    <mergeCell ref="B8:U8"/>
    <mergeCell ref="B9:U9"/>
    <mergeCell ref="B10:B11"/>
    <mergeCell ref="C10:C11"/>
    <mergeCell ref="D10:G10"/>
    <mergeCell ref="H10:H11"/>
    <mergeCell ref="I10:I11"/>
    <mergeCell ref="J10:U10"/>
    <mergeCell ref="D11:E11"/>
    <mergeCell ref="F11:G11"/>
    <mergeCell ref="C15:C16"/>
    <mergeCell ref="O13:O14"/>
    <mergeCell ref="P13:P14"/>
    <mergeCell ref="B17:B18"/>
    <mergeCell ref="C17:C18"/>
    <mergeCell ref="I17:I18"/>
    <mergeCell ref="K17:K18"/>
    <mergeCell ref="L17:L18"/>
    <mergeCell ref="M17:M18"/>
    <mergeCell ref="N17:N18"/>
    <mergeCell ref="O15:O16"/>
    <mergeCell ref="B15:B16"/>
    <mergeCell ref="H17:H18"/>
    <mergeCell ref="J17:J18"/>
    <mergeCell ref="I15:I16"/>
    <mergeCell ref="J15:J16"/>
    <mergeCell ref="K15:K16"/>
    <mergeCell ref="L15:L16"/>
    <mergeCell ref="M15:M16"/>
    <mergeCell ref="N15:N16"/>
    <mergeCell ref="H15:H16"/>
    <mergeCell ref="D15:E16"/>
    <mergeCell ref="D13:E14"/>
    <mergeCell ref="F13:G14"/>
    <mergeCell ref="B19:B20"/>
    <mergeCell ref="C19:C20"/>
    <mergeCell ref="I19:I20"/>
    <mergeCell ref="J19:J20"/>
    <mergeCell ref="K19:K20"/>
    <mergeCell ref="L19:L20"/>
    <mergeCell ref="M19:M20"/>
    <mergeCell ref="N19:N20"/>
    <mergeCell ref="O19:O20"/>
    <mergeCell ref="H19:H20"/>
    <mergeCell ref="B21:B22"/>
    <mergeCell ref="C21:C22"/>
    <mergeCell ref="I21:I22"/>
    <mergeCell ref="J21:J22"/>
    <mergeCell ref="K21:K22"/>
    <mergeCell ref="L21:L22"/>
    <mergeCell ref="C23:C24"/>
    <mergeCell ref="I23:I24"/>
    <mergeCell ref="J23:J24"/>
    <mergeCell ref="K23:K24"/>
    <mergeCell ref="L23:L24"/>
    <mergeCell ref="B23:B24"/>
    <mergeCell ref="H21:H22"/>
    <mergeCell ref="H23:H24"/>
    <mergeCell ref="M21:M22"/>
    <mergeCell ref="N21:N22"/>
    <mergeCell ref="O21:O22"/>
    <mergeCell ref="R23:R24"/>
    <mergeCell ref="S23:S24"/>
    <mergeCell ref="D21:E22"/>
    <mergeCell ref="F21:G22"/>
    <mergeCell ref="S27:S28"/>
    <mergeCell ref="T27:T28"/>
    <mergeCell ref="O25:O26"/>
    <mergeCell ref="S25:S26"/>
    <mergeCell ref="L25:L26"/>
    <mergeCell ref="M25:M26"/>
    <mergeCell ref="M23:M24"/>
    <mergeCell ref="N23:N24"/>
    <mergeCell ref="O23:O24"/>
    <mergeCell ref="I27:I28"/>
    <mergeCell ref="J27:J28"/>
    <mergeCell ref="L27:L28"/>
    <mergeCell ref="M27:M28"/>
    <mergeCell ref="N27:N28"/>
    <mergeCell ref="O27:O28"/>
    <mergeCell ref="H27:H28"/>
    <mergeCell ref="B43:B44"/>
    <mergeCell ref="F45:F46"/>
    <mergeCell ref="G45:G46"/>
    <mergeCell ref="B29:B30"/>
    <mergeCell ref="B27:B28"/>
    <mergeCell ref="N29:N30"/>
    <mergeCell ref="O29:O30"/>
    <mergeCell ref="P29:P30"/>
    <mergeCell ref="J29:J30"/>
    <mergeCell ref="K29:K30"/>
    <mergeCell ref="L29:L30"/>
    <mergeCell ref="C29:C30"/>
    <mergeCell ref="D27:E28"/>
    <mergeCell ref="F27:G28"/>
    <mergeCell ref="D29:E30"/>
    <mergeCell ref="F29:G30"/>
    <mergeCell ref="I29:I30"/>
    <mergeCell ref="H40:H41"/>
    <mergeCell ref="H29:H30"/>
    <mergeCell ref="J40:U40"/>
    <mergeCell ref="U43:U44"/>
    <mergeCell ref="Q43:Q44"/>
    <mergeCell ref="R43:R44"/>
    <mergeCell ref="P43:P44"/>
    <mergeCell ref="C54:C55"/>
    <mergeCell ref="H56:H57"/>
    <mergeCell ref="I54:I55"/>
    <mergeCell ref="K60:K61"/>
    <mergeCell ref="I60:I61"/>
    <mergeCell ref="J60:J61"/>
    <mergeCell ref="B58:B59"/>
    <mergeCell ref="C58:C59"/>
    <mergeCell ref="D58:D59"/>
    <mergeCell ref="E58:E59"/>
    <mergeCell ref="F58:F59"/>
    <mergeCell ref="G58:G59"/>
    <mergeCell ref="J58:J59"/>
    <mergeCell ref="I58:I59"/>
    <mergeCell ref="H60:H61"/>
    <mergeCell ref="G60:G61"/>
    <mergeCell ref="J56:J57"/>
    <mergeCell ref="L56:L57"/>
    <mergeCell ref="M56:M57"/>
    <mergeCell ref="Q58:Q59"/>
    <mergeCell ref="N58:N59"/>
    <mergeCell ref="L58:L59"/>
    <mergeCell ref="M58:M59"/>
    <mergeCell ref="O58:O59"/>
    <mergeCell ref="R58:R59"/>
    <mergeCell ref="K58:K59"/>
    <mergeCell ref="O56:O57"/>
    <mergeCell ref="W65:W70"/>
    <mergeCell ref="X65:X70"/>
    <mergeCell ref="Y65:Y70"/>
    <mergeCell ref="Z65:Z70"/>
    <mergeCell ref="P58:P59"/>
    <mergeCell ref="S54:S55"/>
    <mergeCell ref="T54:T55"/>
    <mergeCell ref="U54:U55"/>
    <mergeCell ref="P54:P55"/>
    <mergeCell ref="R54:R55"/>
    <mergeCell ref="U56:U57"/>
    <mergeCell ref="P56:P57"/>
    <mergeCell ref="T58:T59"/>
    <mergeCell ref="U58:U59"/>
    <mergeCell ref="U60:U61"/>
    <mergeCell ref="R60:R61"/>
    <mergeCell ref="Q60:Q61"/>
    <mergeCell ref="P60:P61"/>
    <mergeCell ref="Q54:Q55"/>
    <mergeCell ref="R56:R57"/>
    <mergeCell ref="T60:T61"/>
    <mergeCell ref="S58:S59"/>
    <mergeCell ref="S60:S61"/>
    <mergeCell ref="V65:V70"/>
    <mergeCell ref="U25:U26"/>
    <mergeCell ref="P25:P26"/>
    <mergeCell ref="R25:R26"/>
    <mergeCell ref="C27:C28"/>
    <mergeCell ref="B42:U42"/>
    <mergeCell ref="B40:B41"/>
    <mergeCell ref="C40:C41"/>
    <mergeCell ref="D40:G40"/>
    <mergeCell ref="I40:I41"/>
    <mergeCell ref="T29:T30"/>
    <mergeCell ref="B25:B26"/>
    <mergeCell ref="C25:C26"/>
    <mergeCell ref="I25:I26"/>
    <mergeCell ref="K25:K26"/>
    <mergeCell ref="J25:J26"/>
    <mergeCell ref="N25:N26"/>
    <mergeCell ref="H25:H26"/>
    <mergeCell ref="T25:T26"/>
    <mergeCell ref="P27:P28"/>
    <mergeCell ref="Q27:Q28"/>
    <mergeCell ref="R27:R28"/>
    <mergeCell ref="D31:E31"/>
    <mergeCell ref="F31:G31"/>
    <mergeCell ref="D37:E37"/>
    <mergeCell ref="F15:G16"/>
    <mergeCell ref="D17:E18"/>
    <mergeCell ref="F17:G18"/>
    <mergeCell ref="D19:E20"/>
    <mergeCell ref="F19:G20"/>
    <mergeCell ref="D23:E24"/>
    <mergeCell ref="F23:G24"/>
    <mergeCell ref="D25:E26"/>
    <mergeCell ref="F25:G26"/>
    <mergeCell ref="P79:U79"/>
    <mergeCell ref="P78:U78"/>
    <mergeCell ref="D32:E32"/>
    <mergeCell ref="F32:G32"/>
    <mergeCell ref="D33:E33"/>
    <mergeCell ref="F33:G33"/>
    <mergeCell ref="D34:E34"/>
    <mergeCell ref="F34:G34"/>
    <mergeCell ref="D35:E35"/>
    <mergeCell ref="F35:G35"/>
    <mergeCell ref="D36:E36"/>
    <mergeCell ref="F36:G36"/>
    <mergeCell ref="D60:D61"/>
    <mergeCell ref="E60:E61"/>
    <mergeCell ref="F60:F61"/>
    <mergeCell ref="L45:L46"/>
    <mergeCell ref="M45:M46"/>
    <mergeCell ref="N45:N46"/>
    <mergeCell ref="O45:O46"/>
    <mergeCell ref="O43:O44"/>
    <mergeCell ref="O60:O61"/>
    <mergeCell ref="I79:N79"/>
    <mergeCell ref="L54:L55"/>
    <mergeCell ref="M54:M55"/>
    <mergeCell ref="F37:G37"/>
    <mergeCell ref="D38:E38"/>
    <mergeCell ref="F38:G38"/>
    <mergeCell ref="B39:U39"/>
    <mergeCell ref="B60:B61"/>
    <mergeCell ref="C60:C61"/>
    <mergeCell ref="N60:N61"/>
    <mergeCell ref="M60:M61"/>
    <mergeCell ref="L60:L61"/>
    <mergeCell ref="T47:T48"/>
    <mergeCell ref="S47:S48"/>
    <mergeCell ref="O47:O48"/>
    <mergeCell ref="H58:H59"/>
    <mergeCell ref="H54:H55"/>
    <mergeCell ref="J47:J48"/>
    <mergeCell ref="B45:B46"/>
    <mergeCell ref="C45:C46"/>
    <mergeCell ref="D45:D46"/>
    <mergeCell ref="E45:E46"/>
    <mergeCell ref="N54:N55"/>
    <mergeCell ref="Q56:Q57"/>
    <mergeCell ref="S56:S57"/>
    <mergeCell ref="T56:T57"/>
    <mergeCell ref="I56:I57"/>
  </mergeCells>
  <printOptions horizontalCentered="1" verticalCentered="1"/>
  <pageMargins left="0.70866141732283472" right="0.70866141732283472" top="0.74803149606299213" bottom="0.74803149606299213" header="0.31496062992125984" footer="0.31496062992125984"/>
  <pageSetup scale="79" orientation="landscape" r:id="rId1"/>
  <headerFooter>
    <oddHeader>&amp;A&amp;RPágina &amp;P</oddHeader>
  </headerFooter>
  <rowBreaks count="2" manualBreakCount="2">
    <brk id="22" max="16383" man="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workbookViewId="0">
      <selection activeCell="C4" sqref="C4:G10"/>
    </sheetView>
  </sheetViews>
  <sheetFormatPr baseColWidth="10" defaultRowHeight="15" x14ac:dyDescent="0.25"/>
  <cols>
    <col min="1" max="1" width="5.42578125" customWidth="1"/>
    <col min="2" max="2" width="11.42578125" customWidth="1"/>
    <col min="5" max="5" width="13.42578125" customWidth="1"/>
    <col min="6" max="6" width="7" bestFit="1" customWidth="1"/>
    <col min="7" max="7" width="8.85546875" bestFit="1" customWidth="1"/>
    <col min="8" max="8" width="11" customWidth="1"/>
    <col min="9" max="9" width="8.140625" customWidth="1"/>
    <col min="10" max="10" width="8.85546875" bestFit="1" customWidth="1"/>
  </cols>
  <sheetData>
    <row r="1" spans="2:11" ht="15.75" thickBot="1" x14ac:dyDescent="0.3"/>
    <row r="2" spans="2:11" ht="18.75" thickBot="1" x14ac:dyDescent="0.3">
      <c r="B2" s="586" t="s">
        <v>195</v>
      </c>
      <c r="C2" s="587"/>
      <c r="D2" s="587"/>
      <c r="E2" s="587"/>
      <c r="F2" s="587"/>
      <c r="G2" s="587"/>
      <c r="H2" s="587"/>
      <c r="I2" s="587"/>
      <c r="J2" s="587"/>
      <c r="K2" s="588"/>
    </row>
    <row r="3" spans="2:11" ht="15.75" thickBot="1" x14ac:dyDescent="0.3">
      <c r="B3" s="167"/>
      <c r="C3" s="1"/>
      <c r="D3" s="1"/>
      <c r="E3" s="1"/>
      <c r="F3" s="1"/>
      <c r="G3" s="1"/>
      <c r="H3" s="1"/>
      <c r="I3" s="1"/>
      <c r="J3" s="1"/>
      <c r="K3" s="168"/>
    </row>
    <row r="4" spans="2:11" ht="15.75" x14ac:dyDescent="0.25">
      <c r="B4" s="167"/>
      <c r="C4" s="601" t="s">
        <v>189</v>
      </c>
      <c r="D4" s="602"/>
      <c r="E4" s="602"/>
      <c r="F4" s="174">
        <v>44</v>
      </c>
      <c r="G4" s="175" t="s">
        <v>187</v>
      </c>
      <c r="H4" s="180"/>
      <c r="I4" s="180"/>
      <c r="J4" s="180"/>
      <c r="K4" s="168"/>
    </row>
    <row r="5" spans="2:11" ht="15.75" x14ac:dyDescent="0.25">
      <c r="B5" s="167"/>
      <c r="C5" s="603" t="s">
        <v>190</v>
      </c>
      <c r="D5" s="604"/>
      <c r="E5" s="604"/>
      <c r="F5" s="173">
        <v>9</v>
      </c>
      <c r="G5" s="176" t="s">
        <v>187</v>
      </c>
      <c r="H5" s="180"/>
      <c r="I5" s="180"/>
      <c r="J5" s="180"/>
      <c r="K5" s="168"/>
    </row>
    <row r="6" spans="2:11" ht="15.75" x14ac:dyDescent="0.25">
      <c r="B6" s="167"/>
      <c r="C6" s="603" t="s">
        <v>191</v>
      </c>
      <c r="D6" s="604"/>
      <c r="E6" s="604"/>
      <c r="F6" s="173">
        <v>184</v>
      </c>
      <c r="G6" s="176" t="s">
        <v>187</v>
      </c>
      <c r="H6" s="180"/>
      <c r="I6" s="180"/>
      <c r="J6" s="180"/>
      <c r="K6" s="168"/>
    </row>
    <row r="7" spans="2:11" ht="15.75" x14ac:dyDescent="0.25">
      <c r="B7" s="167"/>
      <c r="C7" s="603" t="s">
        <v>192</v>
      </c>
      <c r="D7" s="604"/>
      <c r="E7" s="604"/>
      <c r="F7" s="173">
        <f>F6*12</f>
        <v>2208</v>
      </c>
      <c r="G7" s="176" t="s">
        <v>187</v>
      </c>
      <c r="H7" s="180"/>
      <c r="I7" s="180"/>
      <c r="J7" s="180"/>
      <c r="K7" s="168"/>
    </row>
    <row r="8" spans="2:11" ht="15.75" x14ac:dyDescent="0.25">
      <c r="B8" s="167"/>
      <c r="C8" s="603" t="s">
        <v>193</v>
      </c>
      <c r="D8" s="604"/>
      <c r="E8" s="604"/>
      <c r="F8" s="173">
        <f>F5*15</f>
        <v>135</v>
      </c>
      <c r="G8" s="176" t="s">
        <v>187</v>
      </c>
      <c r="H8" s="180"/>
      <c r="I8" s="180"/>
      <c r="J8" s="180"/>
      <c r="K8" s="168"/>
    </row>
    <row r="9" spans="2:11" ht="15.75" x14ac:dyDescent="0.25">
      <c r="B9" s="167"/>
      <c r="C9" s="603" t="s">
        <v>194</v>
      </c>
      <c r="D9" s="604"/>
      <c r="E9" s="604"/>
      <c r="F9" s="173">
        <f>F7-F8</f>
        <v>2073</v>
      </c>
      <c r="G9" s="176" t="s">
        <v>188</v>
      </c>
      <c r="H9" s="180"/>
      <c r="I9" s="180"/>
      <c r="J9" s="180"/>
      <c r="K9" s="168"/>
    </row>
    <row r="10" spans="2:11" ht="16.5" thickBot="1" x14ac:dyDescent="0.3">
      <c r="B10" s="167"/>
      <c r="C10" s="181" t="s">
        <v>77</v>
      </c>
      <c r="D10" s="182"/>
      <c r="E10" s="182"/>
      <c r="F10" s="177">
        <f>F5*8</f>
        <v>72</v>
      </c>
      <c r="G10" s="178" t="s">
        <v>187</v>
      </c>
      <c r="H10" s="180"/>
      <c r="I10" s="180"/>
      <c r="J10" s="180"/>
      <c r="K10" s="168"/>
    </row>
    <row r="11" spans="2:11" ht="15.75" x14ac:dyDescent="0.25">
      <c r="B11" s="167"/>
      <c r="C11" s="179"/>
      <c r="D11" s="179"/>
      <c r="E11" s="179"/>
      <c r="F11" s="180"/>
      <c r="G11" s="180"/>
      <c r="H11" s="180"/>
      <c r="I11" s="180"/>
      <c r="J11" s="180"/>
      <c r="K11" s="168"/>
    </row>
    <row r="12" spans="2:11" ht="15.75" x14ac:dyDescent="0.25">
      <c r="B12" s="167"/>
      <c r="C12" s="179"/>
      <c r="D12" s="179"/>
      <c r="E12" s="179"/>
      <c r="F12" s="180"/>
      <c r="G12" s="180"/>
      <c r="H12" s="180"/>
      <c r="I12" s="180"/>
      <c r="J12" s="180"/>
      <c r="K12" s="168"/>
    </row>
    <row r="13" spans="2:11" ht="15" customHeight="1" thickBot="1" x14ac:dyDescent="0.3">
      <c r="B13" s="167"/>
      <c r="C13" s="180"/>
      <c r="D13" s="180"/>
      <c r="E13" s="180"/>
      <c r="F13" s="180"/>
      <c r="G13" s="180"/>
      <c r="H13" s="180"/>
      <c r="I13" s="180"/>
      <c r="J13" s="180"/>
      <c r="K13" s="168"/>
    </row>
    <row r="14" spans="2:11" ht="38.25" customHeight="1" x14ac:dyDescent="0.25">
      <c r="B14" s="167"/>
      <c r="C14" s="589" t="s">
        <v>235</v>
      </c>
      <c r="D14" s="590"/>
      <c r="E14" s="590"/>
      <c r="F14" s="590"/>
      <c r="G14" s="590"/>
      <c r="H14" s="590"/>
      <c r="I14" s="590"/>
      <c r="J14" s="591"/>
      <c r="K14" s="168"/>
    </row>
    <row r="15" spans="2:11" ht="15.75" thickBot="1" x14ac:dyDescent="0.3">
      <c r="B15" s="167"/>
      <c r="C15" s="592"/>
      <c r="D15" s="593"/>
      <c r="E15" s="593"/>
      <c r="F15" s="593"/>
      <c r="G15" s="593"/>
      <c r="H15" s="593"/>
      <c r="I15" s="593"/>
      <c r="J15" s="594"/>
      <c r="K15" s="168"/>
    </row>
    <row r="16" spans="2:11" ht="15" customHeight="1" x14ac:dyDescent="0.25">
      <c r="B16" s="167"/>
      <c r="C16" s="595" t="s">
        <v>198</v>
      </c>
      <c r="D16" s="596"/>
      <c r="E16" s="596"/>
      <c r="F16" s="596"/>
      <c r="G16" s="596"/>
      <c r="H16" s="596"/>
      <c r="I16" s="596"/>
      <c r="J16" s="597"/>
      <c r="K16" s="168"/>
    </row>
    <row r="17" spans="2:11" ht="15.75" thickBot="1" x14ac:dyDescent="0.3">
      <c r="B17" s="167"/>
      <c r="C17" s="598"/>
      <c r="D17" s="599"/>
      <c r="E17" s="599"/>
      <c r="F17" s="599"/>
      <c r="G17" s="599"/>
      <c r="H17" s="599"/>
      <c r="I17" s="599"/>
      <c r="J17" s="600"/>
      <c r="K17" s="168"/>
    </row>
    <row r="18" spans="2:11" ht="15.75" customHeight="1" x14ac:dyDescent="0.25">
      <c r="B18" s="167"/>
      <c r="C18" s="614" t="s">
        <v>196</v>
      </c>
      <c r="D18" s="615"/>
      <c r="E18" s="615"/>
      <c r="F18" s="615"/>
      <c r="G18" s="615"/>
      <c r="H18" s="616"/>
      <c r="I18" s="194">
        <f>'Programa Plan Auditorias 2020'!H62</f>
        <v>4504</v>
      </c>
      <c r="J18" s="197" t="s">
        <v>188</v>
      </c>
      <c r="K18" s="168"/>
    </row>
    <row r="19" spans="2:11" ht="15.75" customHeight="1" x14ac:dyDescent="0.25">
      <c r="B19" s="167"/>
      <c r="C19" s="611" t="s">
        <v>197</v>
      </c>
      <c r="D19" s="612"/>
      <c r="E19" s="612"/>
      <c r="F19" s="612"/>
      <c r="G19" s="612"/>
      <c r="H19" s="613"/>
      <c r="I19" s="195">
        <f>F8+F10</f>
        <v>207</v>
      </c>
      <c r="J19" s="198" t="s">
        <v>188</v>
      </c>
      <c r="K19" s="168"/>
    </row>
    <row r="20" spans="2:11" ht="15.75" x14ac:dyDescent="0.25">
      <c r="B20" s="167"/>
      <c r="C20" s="611" t="s">
        <v>238</v>
      </c>
      <c r="D20" s="612"/>
      <c r="E20" s="612"/>
      <c r="F20" s="612"/>
      <c r="G20" s="612"/>
      <c r="H20" s="613"/>
      <c r="I20" s="195">
        <f>I18</f>
        <v>4504</v>
      </c>
      <c r="J20" s="198" t="s">
        <v>188</v>
      </c>
      <c r="K20" s="168"/>
    </row>
    <row r="21" spans="2:11" ht="15" customHeight="1" thickBot="1" x14ac:dyDescent="0.3">
      <c r="B21" s="167"/>
      <c r="C21" s="605" t="s">
        <v>234</v>
      </c>
      <c r="D21" s="606"/>
      <c r="E21" s="606"/>
      <c r="F21" s="606"/>
      <c r="G21" s="606"/>
      <c r="H21" s="607"/>
      <c r="I21" s="195">
        <f>F9-F10</f>
        <v>2001</v>
      </c>
      <c r="J21" s="198" t="s">
        <v>188</v>
      </c>
      <c r="K21" s="196"/>
    </row>
    <row r="22" spans="2:11" ht="15.75" customHeight="1" thickBot="1" x14ac:dyDescent="0.3">
      <c r="B22" s="167"/>
      <c r="C22" s="608" t="s">
        <v>239</v>
      </c>
      <c r="D22" s="609"/>
      <c r="E22" s="609"/>
      <c r="F22" s="609"/>
      <c r="G22" s="609"/>
      <c r="H22" s="610"/>
      <c r="I22" s="196">
        <f>I18/I21</f>
        <v>2.2508745627186406</v>
      </c>
      <c r="J22" s="199" t="s">
        <v>199</v>
      </c>
      <c r="K22" s="168"/>
    </row>
    <row r="23" spans="2:11" ht="15.75" customHeight="1" x14ac:dyDescent="0.25">
      <c r="B23" s="167"/>
      <c r="C23" s="180"/>
      <c r="D23" s="180"/>
      <c r="E23" s="180"/>
      <c r="F23" s="180"/>
      <c r="G23" s="180"/>
      <c r="H23" s="180"/>
      <c r="I23" s="180"/>
      <c r="J23" s="180"/>
      <c r="K23" s="168"/>
    </row>
    <row r="24" spans="2:11" ht="15.75" customHeight="1" thickBot="1" x14ac:dyDescent="0.3">
      <c r="B24" s="169"/>
      <c r="C24" s="171"/>
      <c r="D24" s="171"/>
      <c r="E24" s="171"/>
      <c r="F24" s="171"/>
      <c r="G24" s="171"/>
      <c r="H24" s="171"/>
      <c r="I24" s="171"/>
      <c r="J24" s="171"/>
      <c r="K24" s="172"/>
    </row>
  </sheetData>
  <mergeCells count="14">
    <mergeCell ref="C21:H21"/>
    <mergeCell ref="C22:H22"/>
    <mergeCell ref="C19:H19"/>
    <mergeCell ref="C20:H20"/>
    <mergeCell ref="C18:H18"/>
    <mergeCell ref="B2:K2"/>
    <mergeCell ref="C14:J15"/>
    <mergeCell ref="C16:J17"/>
    <mergeCell ref="C4:E4"/>
    <mergeCell ref="C5:E5"/>
    <mergeCell ref="C6:E6"/>
    <mergeCell ref="C7:E7"/>
    <mergeCell ref="C8:E8"/>
    <mergeCell ref="C9:E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9"/>
  <sheetViews>
    <sheetView topLeftCell="A13" zoomScale="98" zoomScaleNormal="98" workbookViewId="0">
      <selection activeCell="V6" sqref="V6:V7"/>
    </sheetView>
  </sheetViews>
  <sheetFormatPr baseColWidth="10" defaultRowHeight="15" x14ac:dyDescent="0.25"/>
  <cols>
    <col min="1" max="1" width="3.7109375" customWidth="1"/>
    <col min="2" max="2" width="4.42578125" customWidth="1"/>
    <col min="3" max="3" width="43.85546875" customWidth="1"/>
    <col min="4" max="5" width="4" bestFit="1" customWidth="1"/>
    <col min="6" max="6" width="4.28515625" bestFit="1" customWidth="1"/>
    <col min="7" max="7" width="4" bestFit="1" customWidth="1"/>
    <col min="8" max="8" width="4.42578125" bestFit="1" customWidth="1"/>
    <col min="9" max="9" width="3.5703125" bestFit="1" customWidth="1"/>
    <col min="10" max="10" width="3" bestFit="1" customWidth="1"/>
    <col min="11" max="11" width="4.5703125" customWidth="1"/>
    <col min="12" max="12" width="4" bestFit="1" customWidth="1"/>
    <col min="13" max="13" width="3.85546875" bestFit="1" customWidth="1"/>
    <col min="14" max="14" width="4.42578125" bestFit="1" customWidth="1"/>
    <col min="15" max="15" width="4.7109375" hidden="1" customWidth="1"/>
    <col min="16" max="20" width="4.42578125" hidden="1" customWidth="1"/>
    <col min="21" max="21" width="5.140625" bestFit="1" customWidth="1"/>
    <col min="23" max="23" width="9.5703125" bestFit="1" customWidth="1"/>
  </cols>
  <sheetData>
    <row r="2" spans="2:23" ht="15.75" thickBot="1" x14ac:dyDescent="0.3"/>
    <row r="3" spans="2:23" x14ac:dyDescent="0.25">
      <c r="B3" s="631" t="s">
        <v>13</v>
      </c>
      <c r="C3" s="631" t="s">
        <v>14</v>
      </c>
      <c r="D3" s="633" t="s">
        <v>16</v>
      </c>
      <c r="E3" s="625"/>
      <c r="F3" s="625"/>
      <c r="G3" s="625"/>
      <c r="H3" s="625"/>
      <c r="I3" s="625"/>
      <c r="J3" s="625"/>
      <c r="K3" s="625"/>
      <c r="L3" s="625"/>
      <c r="M3" s="625"/>
      <c r="N3" s="625"/>
      <c r="O3" s="625"/>
      <c r="P3" s="625" t="s">
        <v>62</v>
      </c>
      <c r="Q3" s="202"/>
      <c r="R3" s="202"/>
      <c r="S3" s="202"/>
      <c r="T3" s="202"/>
      <c r="U3" s="202" t="s">
        <v>80</v>
      </c>
      <c r="V3" s="625" t="s">
        <v>79</v>
      </c>
      <c r="W3" s="628" t="s">
        <v>78</v>
      </c>
    </row>
    <row r="4" spans="2:23" ht="15.75" thickBot="1" x14ac:dyDescent="0.3">
      <c r="B4" s="632"/>
      <c r="C4" s="632"/>
      <c r="D4" s="205" t="s">
        <v>60</v>
      </c>
      <c r="E4" s="203" t="s">
        <v>17</v>
      </c>
      <c r="F4" s="203" t="s">
        <v>18</v>
      </c>
      <c r="G4" s="203" t="s">
        <v>19</v>
      </c>
      <c r="H4" s="203" t="s">
        <v>20</v>
      </c>
      <c r="I4" s="203" t="s">
        <v>21</v>
      </c>
      <c r="J4" s="203" t="s">
        <v>22</v>
      </c>
      <c r="K4" s="203" t="s">
        <v>23</v>
      </c>
      <c r="L4" s="203" t="s">
        <v>24</v>
      </c>
      <c r="M4" s="203" t="s">
        <v>25</v>
      </c>
      <c r="N4" s="203" t="s">
        <v>26</v>
      </c>
      <c r="O4" s="203" t="s">
        <v>27</v>
      </c>
      <c r="P4" s="626"/>
      <c r="Q4" s="203"/>
      <c r="R4" s="203"/>
      <c r="S4" s="203"/>
      <c r="T4" s="203"/>
      <c r="U4" s="203" t="s">
        <v>27</v>
      </c>
      <c r="V4" s="626"/>
      <c r="W4" s="629"/>
    </row>
    <row r="5" spans="2:23" ht="15.75" thickBot="1" x14ac:dyDescent="0.3">
      <c r="B5" s="207"/>
      <c r="C5" s="207" t="s">
        <v>29</v>
      </c>
      <c r="D5" s="206"/>
      <c r="E5" s="204"/>
      <c r="F5" s="204"/>
      <c r="G5" s="204"/>
      <c r="H5" s="204"/>
      <c r="I5" s="204"/>
      <c r="J5" s="204"/>
      <c r="K5" s="204"/>
      <c r="L5" s="204"/>
      <c r="M5" s="204"/>
      <c r="N5" s="204"/>
      <c r="O5" s="204"/>
      <c r="P5" s="204"/>
      <c r="Q5" s="204"/>
      <c r="R5" s="204"/>
      <c r="S5" s="204"/>
      <c r="T5" s="204"/>
      <c r="U5" s="204"/>
      <c r="V5" s="627"/>
      <c r="W5" s="630"/>
    </row>
    <row r="6" spans="2:23" ht="15" customHeight="1" x14ac:dyDescent="0.25">
      <c r="B6" s="482" t="s">
        <v>70</v>
      </c>
      <c r="C6" s="483"/>
      <c r="D6" s="483"/>
      <c r="E6" s="483"/>
      <c r="F6" s="483"/>
      <c r="G6" s="483"/>
      <c r="H6" s="483"/>
      <c r="I6" s="483"/>
      <c r="J6" s="483"/>
      <c r="K6" s="483"/>
      <c r="L6" s="483"/>
      <c r="M6" s="483"/>
      <c r="N6" s="483"/>
      <c r="O6" s="483"/>
      <c r="P6" s="483"/>
      <c r="Q6" s="483"/>
      <c r="R6" s="483"/>
      <c r="S6" s="483"/>
      <c r="T6" s="483"/>
      <c r="U6" s="483"/>
      <c r="V6" s="622"/>
      <c r="W6" s="622"/>
    </row>
    <row r="7" spans="2:23" x14ac:dyDescent="0.25">
      <c r="B7" s="519">
        <v>1</v>
      </c>
      <c r="C7" s="580" t="s">
        <v>222</v>
      </c>
      <c r="D7" s="581"/>
      <c r="E7" s="581"/>
      <c r="F7" s="581"/>
      <c r="G7" s="581"/>
      <c r="H7" s="579">
        <v>88</v>
      </c>
      <c r="I7" s="582" t="s">
        <v>55</v>
      </c>
      <c r="J7" s="585"/>
      <c r="K7" s="528"/>
      <c r="L7" s="430"/>
      <c r="M7" s="430"/>
      <c r="N7" s="430"/>
      <c r="O7" s="430"/>
      <c r="P7" s="430"/>
      <c r="Q7" s="430"/>
      <c r="R7" s="430"/>
      <c r="S7" s="430"/>
      <c r="T7" s="430"/>
      <c r="U7" s="621"/>
      <c r="V7" s="622"/>
      <c r="W7" s="622"/>
    </row>
    <row r="8" spans="2:23" ht="15.75" thickBot="1" x14ac:dyDescent="0.3">
      <c r="B8" s="438"/>
      <c r="C8" s="440"/>
      <c r="D8" s="442"/>
      <c r="E8" s="442"/>
      <c r="F8" s="442"/>
      <c r="G8" s="442"/>
      <c r="H8" s="498"/>
      <c r="I8" s="446"/>
      <c r="J8" s="584"/>
      <c r="K8" s="512"/>
      <c r="L8" s="429"/>
      <c r="M8" s="429"/>
      <c r="N8" s="429"/>
      <c r="O8" s="429"/>
      <c r="P8" s="429"/>
      <c r="Q8" s="429"/>
      <c r="R8" s="429"/>
      <c r="S8" s="429"/>
      <c r="T8" s="429"/>
      <c r="U8" s="620"/>
      <c r="V8" s="622"/>
      <c r="W8" s="622"/>
    </row>
    <row r="9" spans="2:23" x14ac:dyDescent="0.25">
      <c r="B9" s="437">
        <v>2</v>
      </c>
      <c r="C9" s="439" t="s">
        <v>223</v>
      </c>
      <c r="D9" s="441"/>
      <c r="E9" s="441"/>
      <c r="F9" s="441"/>
      <c r="G9" s="441"/>
      <c r="H9" s="497">
        <v>88</v>
      </c>
      <c r="I9" s="445" t="s">
        <v>55</v>
      </c>
      <c r="J9" s="583"/>
      <c r="K9" s="428"/>
      <c r="L9" s="428"/>
      <c r="M9" s="428"/>
      <c r="N9" s="428"/>
      <c r="O9" s="428"/>
      <c r="P9" s="428"/>
      <c r="Q9" s="428"/>
      <c r="R9" s="428"/>
      <c r="S9" s="511"/>
      <c r="T9" s="428"/>
      <c r="U9" s="619"/>
      <c r="V9" s="622"/>
      <c r="W9" s="622"/>
    </row>
    <row r="10" spans="2:23" ht="15.75" thickBot="1" x14ac:dyDescent="0.3">
      <c r="B10" s="438"/>
      <c r="C10" s="440"/>
      <c r="D10" s="442"/>
      <c r="E10" s="442"/>
      <c r="F10" s="442"/>
      <c r="G10" s="442"/>
      <c r="H10" s="498"/>
      <c r="I10" s="446"/>
      <c r="J10" s="584"/>
      <c r="K10" s="429"/>
      <c r="L10" s="429"/>
      <c r="M10" s="429"/>
      <c r="N10" s="429"/>
      <c r="O10" s="429"/>
      <c r="P10" s="429"/>
      <c r="Q10" s="429"/>
      <c r="R10" s="429"/>
      <c r="S10" s="512"/>
      <c r="T10" s="429"/>
      <c r="U10" s="620"/>
      <c r="V10" s="622"/>
      <c r="W10" s="622"/>
    </row>
    <row r="11" spans="2:23" x14ac:dyDescent="0.25">
      <c r="B11" s="437">
        <v>3</v>
      </c>
      <c r="C11" s="576" t="s">
        <v>228</v>
      </c>
      <c r="D11" s="515"/>
      <c r="E11" s="515"/>
      <c r="F11" s="515"/>
      <c r="G11" s="515"/>
      <c r="H11" s="497">
        <v>88</v>
      </c>
      <c r="I11" s="493" t="s">
        <v>55</v>
      </c>
      <c r="J11" s="435"/>
      <c r="K11" s="428"/>
      <c r="L11" s="511"/>
      <c r="M11" s="428"/>
      <c r="N11" s="428"/>
      <c r="O11" s="428"/>
      <c r="P11" s="428"/>
      <c r="Q11" s="428"/>
      <c r="R11" s="428"/>
      <c r="S11" s="428"/>
      <c r="T11" s="428"/>
      <c r="U11" s="619"/>
      <c r="V11" s="622"/>
      <c r="W11" s="622"/>
    </row>
    <row r="12" spans="2:23" ht="15" customHeight="1" thickBot="1" x14ac:dyDescent="0.3">
      <c r="B12" s="519"/>
      <c r="C12" s="577"/>
      <c r="D12" s="578"/>
      <c r="E12" s="578"/>
      <c r="F12" s="578"/>
      <c r="G12" s="578"/>
      <c r="H12" s="579"/>
      <c r="I12" s="572"/>
      <c r="J12" s="436"/>
      <c r="K12" s="430"/>
      <c r="L12" s="528"/>
      <c r="M12" s="430"/>
      <c r="N12" s="430"/>
      <c r="O12" s="430"/>
      <c r="P12" s="430"/>
      <c r="Q12" s="430"/>
      <c r="R12" s="430"/>
      <c r="S12" s="430"/>
      <c r="T12" s="430"/>
      <c r="U12" s="621"/>
      <c r="V12" s="622"/>
      <c r="W12" s="622"/>
    </row>
    <row r="13" spans="2:23" ht="26.25" thickBot="1" x14ac:dyDescent="0.3">
      <c r="B13" s="132">
        <v>4</v>
      </c>
      <c r="C13" s="331" t="s">
        <v>224</v>
      </c>
      <c r="D13" s="332"/>
      <c r="E13" s="332"/>
      <c r="F13" s="332"/>
      <c r="G13" s="332"/>
      <c r="H13" s="134">
        <v>184</v>
      </c>
      <c r="I13" s="135" t="s">
        <v>55</v>
      </c>
      <c r="J13" s="333"/>
      <c r="K13" s="334"/>
      <c r="L13" s="334"/>
      <c r="M13" s="336"/>
      <c r="N13" s="336"/>
      <c r="O13" s="334"/>
      <c r="P13" s="334"/>
      <c r="Q13" s="334"/>
      <c r="R13" s="334"/>
      <c r="S13" s="334"/>
      <c r="T13" s="334"/>
      <c r="U13" s="337"/>
      <c r="V13" s="622"/>
      <c r="W13" s="622"/>
    </row>
    <row r="14" spans="2:23" ht="26.25" thickBot="1" x14ac:dyDescent="0.3">
      <c r="B14" s="132">
        <v>5</v>
      </c>
      <c r="C14" s="331" t="s">
        <v>225</v>
      </c>
      <c r="D14" s="332"/>
      <c r="E14" s="332"/>
      <c r="F14" s="332"/>
      <c r="G14" s="332"/>
      <c r="H14" s="134">
        <v>184</v>
      </c>
      <c r="I14" s="135" t="s">
        <v>55</v>
      </c>
      <c r="J14" s="333"/>
      <c r="K14" s="334"/>
      <c r="L14" s="334"/>
      <c r="M14" s="334"/>
      <c r="N14" s="336"/>
      <c r="O14" s="336"/>
      <c r="P14" s="334"/>
      <c r="Q14" s="334"/>
      <c r="R14" s="334"/>
      <c r="S14" s="334"/>
      <c r="T14" s="334"/>
      <c r="U14" s="337"/>
      <c r="V14" s="622"/>
      <c r="W14" s="622"/>
    </row>
    <row r="15" spans="2:23" ht="39" thickBot="1" x14ac:dyDescent="0.3">
      <c r="B15" s="132">
        <v>6</v>
      </c>
      <c r="C15" s="331" t="s">
        <v>226</v>
      </c>
      <c r="D15" s="332"/>
      <c r="E15" s="332"/>
      <c r="F15" s="332"/>
      <c r="G15" s="332"/>
      <c r="H15" s="134">
        <v>184</v>
      </c>
      <c r="I15" s="135" t="s">
        <v>55</v>
      </c>
      <c r="J15" s="333"/>
      <c r="K15" s="334"/>
      <c r="L15" s="334"/>
      <c r="M15" s="334"/>
      <c r="N15" s="334"/>
      <c r="O15" s="336"/>
      <c r="P15" s="336"/>
      <c r="Q15" s="334"/>
      <c r="R15" s="334"/>
      <c r="S15" s="334"/>
      <c r="T15" s="334"/>
      <c r="U15" s="337"/>
      <c r="V15" s="622"/>
      <c r="W15" s="622"/>
    </row>
    <row r="16" spans="2:23" ht="26.25" thickBot="1" x14ac:dyDescent="0.3">
      <c r="B16" s="132">
        <v>7</v>
      </c>
      <c r="C16" s="331" t="s">
        <v>227</v>
      </c>
      <c r="D16" s="332"/>
      <c r="E16" s="332"/>
      <c r="F16" s="332"/>
      <c r="G16" s="332"/>
      <c r="H16" s="134">
        <v>184</v>
      </c>
      <c r="I16" s="135" t="s">
        <v>55</v>
      </c>
      <c r="J16" s="333"/>
      <c r="K16" s="334"/>
      <c r="L16" s="334"/>
      <c r="M16" s="334"/>
      <c r="N16" s="334"/>
      <c r="O16" s="334"/>
      <c r="P16" s="334"/>
      <c r="Q16" s="336"/>
      <c r="R16" s="336"/>
      <c r="S16" s="334"/>
      <c r="T16" s="334"/>
      <c r="U16" s="337"/>
      <c r="V16" s="622"/>
      <c r="W16" s="622"/>
    </row>
    <row r="17" spans="2:23" ht="15.75" thickBot="1" x14ac:dyDescent="0.3">
      <c r="B17" s="573" t="s">
        <v>74</v>
      </c>
      <c r="C17" s="574"/>
      <c r="D17" s="574"/>
      <c r="E17" s="574"/>
      <c r="F17" s="574"/>
      <c r="G17" s="574"/>
      <c r="H17" s="574"/>
      <c r="I17" s="574"/>
      <c r="J17" s="574"/>
      <c r="K17" s="574"/>
      <c r="L17" s="574"/>
      <c r="M17" s="574"/>
      <c r="N17" s="574"/>
      <c r="O17" s="574"/>
      <c r="P17" s="574"/>
      <c r="Q17" s="574"/>
      <c r="R17" s="574"/>
      <c r="S17" s="574"/>
      <c r="T17" s="574"/>
      <c r="U17" s="574"/>
      <c r="V17" s="622"/>
      <c r="W17" s="622"/>
    </row>
    <row r="18" spans="2:23" ht="15" customHeight="1" x14ac:dyDescent="0.25">
      <c r="B18" s="422">
        <v>1</v>
      </c>
      <c r="C18" s="439" t="s">
        <v>230</v>
      </c>
      <c r="D18" s="451"/>
      <c r="E18" s="568" t="s">
        <v>180</v>
      </c>
      <c r="F18" s="570"/>
      <c r="G18" s="570"/>
      <c r="H18" s="433">
        <v>368</v>
      </c>
      <c r="I18" s="445" t="s">
        <v>55</v>
      </c>
      <c r="J18" s="441"/>
      <c r="K18" s="428"/>
      <c r="L18" s="501"/>
      <c r="M18" s="501"/>
      <c r="N18" s="443"/>
      <c r="O18" s="428"/>
      <c r="P18" s="443"/>
      <c r="Q18" s="428"/>
      <c r="R18" s="443"/>
      <c r="S18" s="443"/>
      <c r="T18" s="443"/>
      <c r="U18" s="623"/>
      <c r="V18" s="622"/>
      <c r="W18" s="622"/>
    </row>
    <row r="19" spans="2:23" ht="15" customHeight="1" thickBot="1" x14ac:dyDescent="0.3">
      <c r="B19" s="423">
        <v>3</v>
      </c>
      <c r="C19" s="440"/>
      <c r="D19" s="452"/>
      <c r="E19" s="569"/>
      <c r="F19" s="571"/>
      <c r="G19" s="571"/>
      <c r="H19" s="434"/>
      <c r="I19" s="446"/>
      <c r="J19" s="442"/>
      <c r="K19" s="429"/>
      <c r="L19" s="502"/>
      <c r="M19" s="502"/>
      <c r="N19" s="444"/>
      <c r="O19" s="429"/>
      <c r="P19" s="444"/>
      <c r="Q19" s="429"/>
      <c r="R19" s="444"/>
      <c r="S19" s="444"/>
      <c r="T19" s="444"/>
      <c r="U19" s="624"/>
      <c r="V19" s="622"/>
      <c r="W19" s="622"/>
    </row>
    <row r="20" spans="2:23" ht="15" customHeight="1" x14ac:dyDescent="0.25">
      <c r="B20" s="422">
        <v>2</v>
      </c>
      <c r="C20" s="439" t="s">
        <v>231</v>
      </c>
      <c r="D20" s="451"/>
      <c r="E20" s="568" t="s">
        <v>180</v>
      </c>
      <c r="F20" s="451"/>
      <c r="G20" s="451"/>
      <c r="H20" s="433">
        <v>552</v>
      </c>
      <c r="I20" s="445" t="s">
        <v>55</v>
      </c>
      <c r="J20" s="441"/>
      <c r="K20" s="428"/>
      <c r="L20" s="443"/>
      <c r="M20" s="443"/>
      <c r="N20" s="511"/>
      <c r="O20" s="501"/>
      <c r="P20" s="501"/>
      <c r="Q20" s="443"/>
      <c r="R20" s="428"/>
      <c r="S20" s="443" t="s">
        <v>200</v>
      </c>
      <c r="T20" s="443"/>
      <c r="U20" s="623"/>
      <c r="V20" s="622"/>
      <c r="W20" s="622"/>
    </row>
    <row r="21" spans="2:23" ht="15.75" thickBot="1" x14ac:dyDescent="0.3">
      <c r="B21" s="423"/>
      <c r="C21" s="440"/>
      <c r="D21" s="452"/>
      <c r="E21" s="569"/>
      <c r="F21" s="452"/>
      <c r="G21" s="452"/>
      <c r="H21" s="434"/>
      <c r="I21" s="446"/>
      <c r="J21" s="442"/>
      <c r="K21" s="429"/>
      <c r="L21" s="444"/>
      <c r="M21" s="444"/>
      <c r="N21" s="512"/>
      <c r="O21" s="502"/>
      <c r="P21" s="502"/>
      <c r="Q21" s="444"/>
      <c r="R21" s="429"/>
      <c r="S21" s="444"/>
      <c r="T21" s="444"/>
      <c r="U21" s="624"/>
      <c r="V21" s="622"/>
      <c r="W21" s="622"/>
    </row>
    <row r="22" spans="2:23" ht="15" customHeight="1" x14ac:dyDescent="0.25">
      <c r="B22" s="422">
        <v>3</v>
      </c>
      <c r="C22" s="424" t="s">
        <v>232</v>
      </c>
      <c r="D22" s="451"/>
      <c r="E22" s="451"/>
      <c r="F22" s="517" t="s">
        <v>180</v>
      </c>
      <c r="G22" s="451"/>
      <c r="H22" s="433">
        <v>368</v>
      </c>
      <c r="I22" s="445" t="s">
        <v>55</v>
      </c>
      <c r="J22" s="441"/>
      <c r="K22" s="443"/>
      <c r="L22" s="443"/>
      <c r="M22" s="443"/>
      <c r="N22" s="443"/>
      <c r="O22" s="443"/>
      <c r="P22" s="443"/>
      <c r="Q22" s="636"/>
      <c r="R22" s="501"/>
      <c r="S22" s="428"/>
      <c r="T22" s="428"/>
      <c r="U22" s="617"/>
      <c r="V22" s="283"/>
      <c r="W22" s="283"/>
    </row>
    <row r="23" spans="2:23" ht="15.75" thickBot="1" x14ac:dyDescent="0.3">
      <c r="B23" s="423"/>
      <c r="C23" s="425"/>
      <c r="D23" s="452"/>
      <c r="E23" s="452"/>
      <c r="F23" s="518"/>
      <c r="G23" s="452"/>
      <c r="H23" s="434"/>
      <c r="I23" s="446"/>
      <c r="J23" s="442"/>
      <c r="K23" s="444"/>
      <c r="L23" s="444"/>
      <c r="M23" s="444"/>
      <c r="N23" s="444"/>
      <c r="O23" s="444"/>
      <c r="P23" s="444"/>
      <c r="Q23" s="637"/>
      <c r="R23" s="502"/>
      <c r="S23" s="429"/>
      <c r="T23" s="429"/>
      <c r="U23" s="618"/>
      <c r="V23" s="283"/>
      <c r="W23" s="283"/>
    </row>
    <row r="24" spans="2:23" x14ac:dyDescent="0.25">
      <c r="B24" s="422">
        <v>4</v>
      </c>
      <c r="C24" s="424" t="s">
        <v>233</v>
      </c>
      <c r="D24" s="451"/>
      <c r="E24" s="453"/>
      <c r="F24" s="455" t="s">
        <v>180</v>
      </c>
      <c r="G24" s="453"/>
      <c r="H24" s="497">
        <v>368</v>
      </c>
      <c r="I24" s="493" t="s">
        <v>55</v>
      </c>
      <c r="J24" s="515"/>
      <c r="K24" s="428"/>
      <c r="L24" s="428"/>
      <c r="M24" s="428"/>
      <c r="N24" s="426"/>
      <c r="O24" s="428"/>
      <c r="P24" s="428"/>
      <c r="Q24" s="509"/>
      <c r="R24" s="428"/>
      <c r="S24" s="511"/>
      <c r="T24" s="511"/>
      <c r="U24" s="619"/>
      <c r="V24" s="283"/>
      <c r="W24" s="283"/>
    </row>
    <row r="25" spans="2:23" ht="15.75" thickBot="1" x14ac:dyDescent="0.3">
      <c r="B25" s="423"/>
      <c r="C25" s="425"/>
      <c r="D25" s="452"/>
      <c r="E25" s="454"/>
      <c r="F25" s="456"/>
      <c r="G25" s="454"/>
      <c r="H25" s="498"/>
      <c r="I25" s="494"/>
      <c r="J25" s="516"/>
      <c r="K25" s="429"/>
      <c r="L25" s="429"/>
      <c r="M25" s="429"/>
      <c r="N25" s="427"/>
      <c r="O25" s="429"/>
      <c r="P25" s="429"/>
      <c r="Q25" s="510"/>
      <c r="R25" s="429"/>
      <c r="S25" s="512"/>
      <c r="T25" s="512"/>
      <c r="U25" s="620"/>
      <c r="V25" s="209"/>
      <c r="W25" s="283"/>
    </row>
    <row r="26" spans="2:23" x14ac:dyDescent="0.25">
      <c r="D26" s="634" t="s">
        <v>63</v>
      </c>
      <c r="E26" s="634"/>
      <c r="F26" s="634"/>
      <c r="G26" s="634"/>
      <c r="H26" s="634"/>
      <c r="I26" s="634"/>
      <c r="J26" s="634"/>
      <c r="K26" s="634"/>
      <c r="L26" s="634"/>
      <c r="M26" s="634"/>
      <c r="N26" s="634"/>
      <c r="O26" s="634" t="s">
        <v>64</v>
      </c>
      <c r="P26" s="634"/>
      <c r="Q26" s="634"/>
      <c r="R26" s="634"/>
      <c r="S26" s="634"/>
      <c r="T26" s="634"/>
      <c r="U26" s="9" t="s">
        <v>65</v>
      </c>
      <c r="V26" s="16"/>
    </row>
    <row r="27" spans="2:23" x14ac:dyDescent="0.25">
      <c r="D27" s="634" t="s">
        <v>66</v>
      </c>
      <c r="E27" s="634"/>
      <c r="F27" s="634"/>
      <c r="G27" s="634"/>
      <c r="H27" s="634"/>
      <c r="I27" s="634"/>
      <c r="J27" s="634"/>
      <c r="K27" s="634"/>
      <c r="L27" s="634"/>
      <c r="M27" s="634"/>
      <c r="N27" s="634"/>
      <c r="O27" s="634" t="s">
        <v>69</v>
      </c>
      <c r="P27" s="634"/>
      <c r="Q27" s="634"/>
      <c r="R27" s="634"/>
      <c r="S27" s="634"/>
      <c r="T27" s="634"/>
      <c r="U27" s="9" t="s">
        <v>69</v>
      </c>
      <c r="V27" s="16"/>
    </row>
    <row r="28" spans="2:23" x14ac:dyDescent="0.25">
      <c r="D28" s="634" t="s">
        <v>67</v>
      </c>
      <c r="E28" s="634"/>
      <c r="F28" s="634"/>
      <c r="G28" s="634"/>
      <c r="H28" s="634"/>
      <c r="I28" s="634"/>
      <c r="J28" s="634"/>
      <c r="K28" s="634"/>
      <c r="L28" s="634"/>
      <c r="M28" s="634"/>
      <c r="N28" s="634"/>
      <c r="O28" s="634" t="s">
        <v>69</v>
      </c>
      <c r="P28" s="634"/>
      <c r="Q28" s="634"/>
      <c r="R28" s="634"/>
      <c r="S28" s="634"/>
      <c r="T28" s="634"/>
      <c r="U28" s="9" t="s">
        <v>69</v>
      </c>
      <c r="V28" s="16"/>
    </row>
    <row r="29" spans="2:23" x14ac:dyDescent="0.25">
      <c r="D29" s="634" t="s">
        <v>68</v>
      </c>
      <c r="E29" s="634"/>
      <c r="F29" s="634"/>
      <c r="G29" s="634"/>
      <c r="H29" s="634"/>
      <c r="I29" s="635" t="e">
        <f>I28/I27</f>
        <v>#DIV/0!</v>
      </c>
      <c r="J29" s="635"/>
      <c r="K29" s="635"/>
      <c r="L29" s="635"/>
      <c r="M29" s="635"/>
      <c r="N29" s="635"/>
      <c r="O29" s="635" t="s">
        <v>69</v>
      </c>
      <c r="P29" s="635"/>
      <c r="Q29" s="635"/>
      <c r="R29" s="635"/>
      <c r="S29" s="635"/>
      <c r="T29" s="635"/>
      <c r="U29" s="10" t="s">
        <v>69</v>
      </c>
      <c r="V29" s="18"/>
    </row>
  </sheetData>
  <mergeCells count="176">
    <mergeCell ref="J20:J21"/>
    <mergeCell ref="D27:H27"/>
    <mergeCell ref="D28:H28"/>
    <mergeCell ref="D29:H29"/>
    <mergeCell ref="I27:N27"/>
    <mergeCell ref="O27:T27"/>
    <mergeCell ref="I28:N28"/>
    <mergeCell ref="O28:T28"/>
    <mergeCell ref="I29:N29"/>
    <mergeCell ref="O29:T29"/>
    <mergeCell ref="L20:L21"/>
    <mergeCell ref="Q20:Q21"/>
    <mergeCell ref="R20:R21"/>
    <mergeCell ref="S20:S21"/>
    <mergeCell ref="T20:T21"/>
    <mergeCell ref="L22:L23"/>
    <mergeCell ref="M22:M23"/>
    <mergeCell ref="N22:N23"/>
    <mergeCell ref="O22:O23"/>
    <mergeCell ref="P22:P23"/>
    <mergeCell ref="Q22:Q23"/>
    <mergeCell ref="R22:R23"/>
    <mergeCell ref="S22:S23"/>
    <mergeCell ref="T22:T23"/>
    <mergeCell ref="B3:B4"/>
    <mergeCell ref="C3:C4"/>
    <mergeCell ref="D3:O3"/>
    <mergeCell ref="P3:P4"/>
    <mergeCell ref="I26:N26"/>
    <mergeCell ref="O26:T26"/>
    <mergeCell ref="D26:H26"/>
    <mergeCell ref="B22:B23"/>
    <mergeCell ref="C20:C21"/>
    <mergeCell ref="C18:C19"/>
    <mergeCell ref="B18:B19"/>
    <mergeCell ref="B20:B21"/>
    <mergeCell ref="D18:D19"/>
    <mergeCell ref="E18:E19"/>
    <mergeCell ref="F18:F19"/>
    <mergeCell ref="G18:G19"/>
    <mergeCell ref="H18:H19"/>
    <mergeCell ref="I18:I19"/>
    <mergeCell ref="J18:J19"/>
    <mergeCell ref="K18:K19"/>
    <mergeCell ref="D20:D21"/>
    <mergeCell ref="E20:E21"/>
    <mergeCell ref="F20:F21"/>
    <mergeCell ref="G20:G21"/>
    <mergeCell ref="B6:U6"/>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8:V9"/>
    <mergeCell ref="W8:W9"/>
    <mergeCell ref="V10:V11"/>
    <mergeCell ref="W10:W11"/>
    <mergeCell ref="W12:W13"/>
    <mergeCell ref="V12:V13"/>
    <mergeCell ref="V14:V15"/>
    <mergeCell ref="W14:W15"/>
    <mergeCell ref="V3:V5"/>
    <mergeCell ref="W3:W5"/>
    <mergeCell ref="V6:V7"/>
    <mergeCell ref="W6:W7"/>
    <mergeCell ref="V16:V17"/>
    <mergeCell ref="W16:W17"/>
    <mergeCell ref="L18:L19"/>
    <mergeCell ref="M18:M19"/>
    <mergeCell ref="N18:N19"/>
    <mergeCell ref="U18:U19"/>
    <mergeCell ref="V18:V19"/>
    <mergeCell ref="W18:W19"/>
    <mergeCell ref="W20:W21"/>
    <mergeCell ref="V20:V21"/>
    <mergeCell ref="U20:U21"/>
    <mergeCell ref="M20:M21"/>
    <mergeCell ref="N20:N21"/>
    <mergeCell ref="B17:U17"/>
    <mergeCell ref="O18:O19"/>
    <mergeCell ref="P18:P19"/>
    <mergeCell ref="Q18:Q19"/>
    <mergeCell ref="R18:R19"/>
    <mergeCell ref="S18:S19"/>
    <mergeCell ref="T18:T19"/>
    <mergeCell ref="O20:O21"/>
    <mergeCell ref="H20:H21"/>
    <mergeCell ref="I20:I21"/>
    <mergeCell ref="P20:P21"/>
    <mergeCell ref="O9:O10"/>
    <mergeCell ref="P9:P10"/>
    <mergeCell ref="Q9:Q10"/>
    <mergeCell ref="R9:R10"/>
    <mergeCell ref="S9:S10"/>
    <mergeCell ref="B9:B10"/>
    <mergeCell ref="C9:C10"/>
    <mergeCell ref="D9:D10"/>
    <mergeCell ref="E9:E10"/>
    <mergeCell ref="F9:F10"/>
    <mergeCell ref="G9:G10"/>
    <mergeCell ref="H9:H10"/>
    <mergeCell ref="I9:I10"/>
    <mergeCell ref="J9:J10"/>
    <mergeCell ref="B11:B12"/>
    <mergeCell ref="C11:C12"/>
    <mergeCell ref="D11:D12"/>
    <mergeCell ref="E11:E12"/>
    <mergeCell ref="F11:F12"/>
    <mergeCell ref="G11:G12"/>
    <mergeCell ref="H11:H12"/>
    <mergeCell ref="I11:I12"/>
    <mergeCell ref="J11:J12"/>
    <mergeCell ref="E22:E23"/>
    <mergeCell ref="F22:F23"/>
    <mergeCell ref="G22:G23"/>
    <mergeCell ref="H22:H23"/>
    <mergeCell ref="I22:I23"/>
    <mergeCell ref="J22:J23"/>
    <mergeCell ref="K22:K23"/>
    <mergeCell ref="T9:T10"/>
    <mergeCell ref="U9:U10"/>
    <mergeCell ref="K11:K12"/>
    <mergeCell ref="L11:L12"/>
    <mergeCell ref="M11:M12"/>
    <mergeCell ref="N11:N12"/>
    <mergeCell ref="O11:O12"/>
    <mergeCell ref="P11:P12"/>
    <mergeCell ref="Q11:Q12"/>
    <mergeCell ref="R11:R12"/>
    <mergeCell ref="S11:S12"/>
    <mergeCell ref="T11:T12"/>
    <mergeCell ref="U11:U12"/>
    <mergeCell ref="K9:K10"/>
    <mergeCell ref="L9:L10"/>
    <mergeCell ref="M9:M10"/>
    <mergeCell ref="N9:N10"/>
    <mergeCell ref="K20:K21"/>
    <mergeCell ref="U22:U23"/>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C22:C23"/>
    <mergeCell ref="D22:D23"/>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
  <sheetViews>
    <sheetView workbookViewId="0">
      <selection activeCell="E4" sqref="E4"/>
    </sheetView>
  </sheetViews>
  <sheetFormatPr baseColWidth="10" defaultRowHeight="15" x14ac:dyDescent="0.2"/>
  <cols>
    <col min="1" max="1" width="2.42578125" style="3" customWidth="1"/>
    <col min="2" max="10" width="20.42578125" style="3" customWidth="1"/>
    <col min="11" max="256" width="10.85546875" style="3"/>
    <col min="257" max="257" width="5.7109375" style="3" customWidth="1"/>
    <col min="258" max="266" width="34.85546875" style="3" customWidth="1"/>
    <col min="267" max="512" width="10.85546875" style="3"/>
    <col min="513" max="513" width="5.7109375" style="3" customWidth="1"/>
    <col min="514" max="522" width="34.85546875" style="3" customWidth="1"/>
    <col min="523" max="768" width="10.85546875" style="3"/>
    <col min="769" max="769" width="5.7109375" style="3" customWidth="1"/>
    <col min="770" max="778" width="34.85546875" style="3" customWidth="1"/>
    <col min="779" max="1024" width="10.85546875" style="3"/>
    <col min="1025" max="1025" width="5.7109375" style="3" customWidth="1"/>
    <col min="1026" max="1034" width="34.85546875" style="3" customWidth="1"/>
    <col min="1035" max="1280" width="10.85546875" style="3"/>
    <col min="1281" max="1281" width="5.7109375" style="3" customWidth="1"/>
    <col min="1282" max="1290" width="34.85546875" style="3" customWidth="1"/>
    <col min="1291" max="1536" width="10.85546875" style="3"/>
    <col min="1537" max="1537" width="5.7109375" style="3" customWidth="1"/>
    <col min="1538" max="1546" width="34.85546875" style="3" customWidth="1"/>
    <col min="1547" max="1792" width="10.85546875" style="3"/>
    <col min="1793" max="1793" width="5.7109375" style="3" customWidth="1"/>
    <col min="1794" max="1802" width="34.85546875" style="3" customWidth="1"/>
    <col min="1803" max="2048" width="10.85546875" style="3"/>
    <col min="2049" max="2049" width="5.7109375" style="3" customWidth="1"/>
    <col min="2050" max="2058" width="34.85546875" style="3" customWidth="1"/>
    <col min="2059" max="2304" width="10.85546875" style="3"/>
    <col min="2305" max="2305" width="5.7109375" style="3" customWidth="1"/>
    <col min="2306" max="2314" width="34.85546875" style="3" customWidth="1"/>
    <col min="2315" max="2560" width="10.85546875" style="3"/>
    <col min="2561" max="2561" width="5.7109375" style="3" customWidth="1"/>
    <col min="2562" max="2570" width="34.85546875" style="3" customWidth="1"/>
    <col min="2571" max="2816" width="10.85546875" style="3"/>
    <col min="2817" max="2817" width="5.7109375" style="3" customWidth="1"/>
    <col min="2818" max="2826" width="34.85546875" style="3" customWidth="1"/>
    <col min="2827" max="3072" width="10.85546875" style="3"/>
    <col min="3073" max="3073" width="5.7109375" style="3" customWidth="1"/>
    <col min="3074" max="3082" width="34.85546875" style="3" customWidth="1"/>
    <col min="3083" max="3328" width="10.85546875" style="3"/>
    <col min="3329" max="3329" width="5.7109375" style="3" customWidth="1"/>
    <col min="3330" max="3338" width="34.85546875" style="3" customWidth="1"/>
    <col min="3339" max="3584" width="10.85546875" style="3"/>
    <col min="3585" max="3585" width="5.7109375" style="3" customWidth="1"/>
    <col min="3586" max="3594" width="34.85546875" style="3" customWidth="1"/>
    <col min="3595" max="3840" width="10.85546875" style="3"/>
    <col min="3841" max="3841" width="5.7109375" style="3" customWidth="1"/>
    <col min="3842" max="3850" width="34.85546875" style="3" customWidth="1"/>
    <col min="3851" max="4096" width="10.85546875" style="3"/>
    <col min="4097" max="4097" width="5.7109375" style="3" customWidth="1"/>
    <col min="4098" max="4106" width="34.85546875" style="3" customWidth="1"/>
    <col min="4107" max="4352" width="10.85546875" style="3"/>
    <col min="4353" max="4353" width="5.7109375" style="3" customWidth="1"/>
    <col min="4354" max="4362" width="34.85546875" style="3" customWidth="1"/>
    <col min="4363" max="4608" width="10.85546875" style="3"/>
    <col min="4609" max="4609" width="5.7109375" style="3" customWidth="1"/>
    <col min="4610" max="4618" width="34.85546875" style="3" customWidth="1"/>
    <col min="4619" max="4864" width="10.85546875" style="3"/>
    <col min="4865" max="4865" width="5.7109375" style="3" customWidth="1"/>
    <col min="4866" max="4874" width="34.85546875" style="3" customWidth="1"/>
    <col min="4875" max="5120" width="10.85546875" style="3"/>
    <col min="5121" max="5121" width="5.7109375" style="3" customWidth="1"/>
    <col min="5122" max="5130" width="34.85546875" style="3" customWidth="1"/>
    <col min="5131" max="5376" width="10.85546875" style="3"/>
    <col min="5377" max="5377" width="5.7109375" style="3" customWidth="1"/>
    <col min="5378" max="5386" width="34.85546875" style="3" customWidth="1"/>
    <col min="5387" max="5632" width="10.85546875" style="3"/>
    <col min="5633" max="5633" width="5.7109375" style="3" customWidth="1"/>
    <col min="5634" max="5642" width="34.85546875" style="3" customWidth="1"/>
    <col min="5643" max="5888" width="10.85546875" style="3"/>
    <col min="5889" max="5889" width="5.7109375" style="3" customWidth="1"/>
    <col min="5890" max="5898" width="34.85546875" style="3" customWidth="1"/>
    <col min="5899" max="6144" width="10.85546875" style="3"/>
    <col min="6145" max="6145" width="5.7109375" style="3" customWidth="1"/>
    <col min="6146" max="6154" width="34.85546875" style="3" customWidth="1"/>
    <col min="6155" max="6400" width="10.85546875" style="3"/>
    <col min="6401" max="6401" width="5.7109375" style="3" customWidth="1"/>
    <col min="6402" max="6410" width="34.85546875" style="3" customWidth="1"/>
    <col min="6411" max="6656" width="10.85546875" style="3"/>
    <col min="6657" max="6657" width="5.7109375" style="3" customWidth="1"/>
    <col min="6658" max="6666" width="34.85546875" style="3" customWidth="1"/>
    <col min="6667" max="6912" width="10.85546875" style="3"/>
    <col min="6913" max="6913" width="5.7109375" style="3" customWidth="1"/>
    <col min="6914" max="6922" width="34.85546875" style="3" customWidth="1"/>
    <col min="6923" max="7168" width="10.85546875" style="3"/>
    <col min="7169" max="7169" width="5.7109375" style="3" customWidth="1"/>
    <col min="7170" max="7178" width="34.85546875" style="3" customWidth="1"/>
    <col min="7179" max="7424" width="10.85546875" style="3"/>
    <col min="7425" max="7425" width="5.7109375" style="3" customWidth="1"/>
    <col min="7426" max="7434" width="34.85546875" style="3" customWidth="1"/>
    <col min="7435" max="7680" width="10.85546875" style="3"/>
    <col min="7681" max="7681" width="5.7109375" style="3" customWidth="1"/>
    <col min="7682" max="7690" width="34.85546875" style="3" customWidth="1"/>
    <col min="7691" max="7936" width="10.85546875" style="3"/>
    <col min="7937" max="7937" width="5.7109375" style="3" customWidth="1"/>
    <col min="7938" max="7946" width="34.85546875" style="3" customWidth="1"/>
    <col min="7947" max="8192" width="10.85546875" style="3"/>
    <col min="8193" max="8193" width="5.7109375" style="3" customWidth="1"/>
    <col min="8194" max="8202" width="34.85546875" style="3" customWidth="1"/>
    <col min="8203" max="8448" width="10.85546875" style="3"/>
    <col min="8449" max="8449" width="5.7109375" style="3" customWidth="1"/>
    <col min="8450" max="8458" width="34.85546875" style="3" customWidth="1"/>
    <col min="8459" max="8704" width="10.85546875" style="3"/>
    <col min="8705" max="8705" width="5.7109375" style="3" customWidth="1"/>
    <col min="8706" max="8714" width="34.85546875" style="3" customWidth="1"/>
    <col min="8715" max="8960" width="10.85546875" style="3"/>
    <col min="8961" max="8961" width="5.7109375" style="3" customWidth="1"/>
    <col min="8962" max="8970" width="34.85546875" style="3" customWidth="1"/>
    <col min="8971" max="9216" width="10.85546875" style="3"/>
    <col min="9217" max="9217" width="5.7109375" style="3" customWidth="1"/>
    <col min="9218" max="9226" width="34.85546875" style="3" customWidth="1"/>
    <col min="9227" max="9472" width="10.85546875" style="3"/>
    <col min="9473" max="9473" width="5.7109375" style="3" customWidth="1"/>
    <col min="9474" max="9482" width="34.85546875" style="3" customWidth="1"/>
    <col min="9483" max="9728" width="10.85546875" style="3"/>
    <col min="9729" max="9729" width="5.7109375" style="3" customWidth="1"/>
    <col min="9730" max="9738" width="34.85546875" style="3" customWidth="1"/>
    <col min="9739" max="9984" width="10.85546875" style="3"/>
    <col min="9985" max="9985" width="5.7109375" style="3" customWidth="1"/>
    <col min="9986" max="9994" width="34.85546875" style="3" customWidth="1"/>
    <col min="9995" max="10240" width="10.85546875" style="3"/>
    <col min="10241" max="10241" width="5.7109375" style="3" customWidth="1"/>
    <col min="10242" max="10250" width="34.85546875" style="3" customWidth="1"/>
    <col min="10251" max="10496" width="10.85546875" style="3"/>
    <col min="10497" max="10497" width="5.7109375" style="3" customWidth="1"/>
    <col min="10498" max="10506" width="34.85546875" style="3" customWidth="1"/>
    <col min="10507" max="10752" width="10.85546875" style="3"/>
    <col min="10753" max="10753" width="5.7109375" style="3" customWidth="1"/>
    <col min="10754" max="10762" width="34.85546875" style="3" customWidth="1"/>
    <col min="10763" max="11008" width="10.85546875" style="3"/>
    <col min="11009" max="11009" width="5.7109375" style="3" customWidth="1"/>
    <col min="11010" max="11018" width="34.85546875" style="3" customWidth="1"/>
    <col min="11019" max="11264" width="10.85546875" style="3"/>
    <col min="11265" max="11265" width="5.7109375" style="3" customWidth="1"/>
    <col min="11266" max="11274" width="34.85546875" style="3" customWidth="1"/>
    <col min="11275" max="11520" width="10.85546875" style="3"/>
    <col min="11521" max="11521" width="5.7109375" style="3" customWidth="1"/>
    <col min="11522" max="11530" width="34.85546875" style="3" customWidth="1"/>
    <col min="11531" max="11776" width="10.85546875" style="3"/>
    <col min="11777" max="11777" width="5.7109375" style="3" customWidth="1"/>
    <col min="11778" max="11786" width="34.85546875" style="3" customWidth="1"/>
    <col min="11787" max="12032" width="10.85546875" style="3"/>
    <col min="12033" max="12033" width="5.7109375" style="3" customWidth="1"/>
    <col min="12034" max="12042" width="34.85546875" style="3" customWidth="1"/>
    <col min="12043" max="12288" width="10.85546875" style="3"/>
    <col min="12289" max="12289" width="5.7109375" style="3" customWidth="1"/>
    <col min="12290" max="12298" width="34.85546875" style="3" customWidth="1"/>
    <col min="12299" max="12544" width="10.85546875" style="3"/>
    <col min="12545" max="12545" width="5.7109375" style="3" customWidth="1"/>
    <col min="12546" max="12554" width="34.85546875" style="3" customWidth="1"/>
    <col min="12555" max="12800" width="10.85546875" style="3"/>
    <col min="12801" max="12801" width="5.7109375" style="3" customWidth="1"/>
    <col min="12802" max="12810" width="34.85546875" style="3" customWidth="1"/>
    <col min="12811" max="13056" width="10.85546875" style="3"/>
    <col min="13057" max="13057" width="5.7109375" style="3" customWidth="1"/>
    <col min="13058" max="13066" width="34.85546875" style="3" customWidth="1"/>
    <col min="13067" max="13312" width="10.85546875" style="3"/>
    <col min="13313" max="13313" width="5.7109375" style="3" customWidth="1"/>
    <col min="13314" max="13322" width="34.85546875" style="3" customWidth="1"/>
    <col min="13323" max="13568" width="10.85546875" style="3"/>
    <col min="13569" max="13569" width="5.7109375" style="3" customWidth="1"/>
    <col min="13570" max="13578" width="34.85546875" style="3" customWidth="1"/>
    <col min="13579" max="13824" width="10.85546875" style="3"/>
    <col min="13825" max="13825" width="5.7109375" style="3" customWidth="1"/>
    <col min="13826" max="13834" width="34.85546875" style="3" customWidth="1"/>
    <col min="13835" max="14080" width="10.85546875" style="3"/>
    <col min="14081" max="14081" width="5.7109375" style="3" customWidth="1"/>
    <col min="14082" max="14090" width="34.85546875" style="3" customWidth="1"/>
    <col min="14091" max="14336" width="10.85546875" style="3"/>
    <col min="14337" max="14337" width="5.7109375" style="3" customWidth="1"/>
    <col min="14338" max="14346" width="34.85546875" style="3" customWidth="1"/>
    <col min="14347" max="14592" width="10.85546875" style="3"/>
    <col min="14593" max="14593" width="5.7109375" style="3" customWidth="1"/>
    <col min="14594" max="14602" width="34.85546875" style="3" customWidth="1"/>
    <col min="14603" max="14848" width="10.85546875" style="3"/>
    <col min="14849" max="14849" width="5.7109375" style="3" customWidth="1"/>
    <col min="14850" max="14858" width="34.85546875" style="3" customWidth="1"/>
    <col min="14859" max="15104" width="10.85546875" style="3"/>
    <col min="15105" max="15105" width="5.7109375" style="3" customWidth="1"/>
    <col min="15106" max="15114" width="34.85546875" style="3" customWidth="1"/>
    <col min="15115" max="15360" width="10.85546875" style="3"/>
    <col min="15361" max="15361" width="5.7109375" style="3" customWidth="1"/>
    <col min="15362" max="15370" width="34.85546875" style="3" customWidth="1"/>
    <col min="15371" max="15616" width="10.85546875" style="3"/>
    <col min="15617" max="15617" width="5.7109375" style="3" customWidth="1"/>
    <col min="15618" max="15626" width="34.85546875" style="3" customWidth="1"/>
    <col min="15627" max="15872" width="10.85546875" style="3"/>
    <col min="15873" max="15873" width="5.7109375" style="3" customWidth="1"/>
    <col min="15874" max="15882" width="34.85546875" style="3" customWidth="1"/>
    <col min="15883" max="16128" width="10.85546875" style="3"/>
    <col min="16129" max="16129" width="5.7109375" style="3" customWidth="1"/>
    <col min="16130" max="16138" width="34.85546875" style="3" customWidth="1"/>
    <col min="16139" max="16384" width="10.85546875" style="3"/>
  </cols>
  <sheetData>
    <row r="1" spans="2:10" ht="60" customHeight="1" thickTop="1" x14ac:dyDescent="0.2">
      <c r="B1" s="2" t="s">
        <v>30</v>
      </c>
      <c r="C1" s="2" t="s">
        <v>31</v>
      </c>
      <c r="D1" s="2" t="s">
        <v>32</v>
      </c>
      <c r="E1" s="2" t="s">
        <v>33</v>
      </c>
      <c r="F1" s="2" t="s">
        <v>34</v>
      </c>
      <c r="G1" s="2" t="s">
        <v>35</v>
      </c>
      <c r="H1" s="2" t="s">
        <v>36</v>
      </c>
      <c r="I1" s="2" t="s">
        <v>37</v>
      </c>
      <c r="J1" s="2" t="s">
        <v>38</v>
      </c>
    </row>
    <row r="2" spans="2:10" ht="191.25" customHeight="1" x14ac:dyDescent="0.2">
      <c r="B2" s="4" t="s">
        <v>39</v>
      </c>
      <c r="C2" s="4" t="s">
        <v>40</v>
      </c>
      <c r="D2" s="4" t="s">
        <v>41</v>
      </c>
      <c r="E2" s="4" t="s">
        <v>42</v>
      </c>
      <c r="F2" s="4" t="s">
        <v>43</v>
      </c>
      <c r="G2" s="4" t="s">
        <v>44</v>
      </c>
      <c r="H2" s="4" t="s">
        <v>45</v>
      </c>
      <c r="I2" s="4" t="s">
        <v>46</v>
      </c>
      <c r="J2" s="4" t="s">
        <v>47</v>
      </c>
    </row>
    <row r="3" spans="2:10" ht="15" customHeight="1" x14ac:dyDescent="0.2">
      <c r="B3" s="5">
        <v>0.15</v>
      </c>
      <c r="C3" s="5">
        <v>0.15</v>
      </c>
      <c r="D3" s="5">
        <v>0.2</v>
      </c>
      <c r="E3" s="5">
        <v>0.2</v>
      </c>
      <c r="F3" s="5">
        <v>0.1</v>
      </c>
      <c r="G3" s="5">
        <v>0.05</v>
      </c>
      <c r="H3" s="5">
        <v>0.05</v>
      </c>
      <c r="I3" s="5">
        <v>0.05</v>
      </c>
      <c r="J3" s="5">
        <v>0.05</v>
      </c>
    </row>
    <row r="4" spans="2:10" x14ac:dyDescent="0.2">
      <c r="B4" s="6"/>
      <c r="C4" s="6"/>
      <c r="D4" s="6"/>
      <c r="E4" s="6"/>
      <c r="F4" s="6"/>
      <c r="G4" s="6"/>
      <c r="H4" s="6"/>
      <c r="I4" s="6"/>
      <c r="J4"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Matriz</vt:lpstr>
      <vt:lpstr>Resultados</vt:lpstr>
      <vt:lpstr>Resumen de Priorización</vt:lpstr>
      <vt:lpstr>Programa Plan Auditorias 2020</vt:lpstr>
      <vt:lpstr>Calculo de Necesidades</vt:lpstr>
      <vt:lpstr>Seguimiento Plan </vt:lpstr>
      <vt:lpstr>criterios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jpinzon</dc:creator>
  <cp:lastModifiedBy>TERAPIA5</cp:lastModifiedBy>
  <cp:lastPrinted>2020-02-03T18:30:06Z</cp:lastPrinted>
  <dcterms:created xsi:type="dcterms:W3CDTF">2014-11-14T16:56:29Z</dcterms:created>
  <dcterms:modified xsi:type="dcterms:W3CDTF">2020-10-16T17:36:21Z</dcterms:modified>
</cp:coreProperties>
</file>