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ECJURIDICA\Desktop\ACTIVIDADES JURIDICA 2023 ABRIL AGOSTO 2 2023\INFORMES CONTRATOS 2023\"/>
    </mc:Choice>
  </mc:AlternateContent>
  <bookViews>
    <workbookView xWindow="0" yWindow="0" windowWidth="20730" windowHeight="11760" firstSheet="2" activeTab="7"/>
  </bookViews>
  <sheets>
    <sheet name="CONTRATO DE OBRA " sheetId="16" r:id="rId1"/>
    <sheet name="COMPRAVENTA" sheetId="14" r:id="rId2"/>
    <sheet name="INTERVENTORIA " sheetId="12" r:id="rId3"/>
    <sheet name="SUMINISTROS CABS" sheetId="13" r:id="rId4"/>
    <sheet name="PRESTACION SERVICIOS " sheetId="18" r:id="rId5"/>
    <sheet name="PRESTACION SERVICIOS PROF" sheetId="20" r:id="rId6"/>
    <sheet name="ARRENDAMIENTO" sheetId="10" r:id="rId7"/>
    <sheet name="RESUMEN (2)" sheetId="15" r:id="rId8"/>
  </sheets>
  <definedNames>
    <definedName name="_xlnm._FilterDatabase" localSheetId="6" hidden="1">ARRENDAMIENTO!$A$4:$G$6</definedName>
    <definedName name="_xlnm._FilterDatabase" localSheetId="1" hidden="1">COMPRAVENTA!$A$4:$G$9</definedName>
    <definedName name="_xlnm._FilterDatabase" localSheetId="0" hidden="1">'CONTRATO DE OBRA '!$A$4:$G$9</definedName>
    <definedName name="_xlnm._FilterDatabase" localSheetId="2" hidden="1">'INTERVENTORIA '!$A$4:$G$7</definedName>
    <definedName name="_xlnm._FilterDatabase" localSheetId="4" hidden="1">'PRESTACION SERVICIOS '!$A$4:$K$21</definedName>
    <definedName name="_xlnm._FilterDatabase" localSheetId="5" hidden="1">'PRESTACION SERVICIOS PROF'!$A$4:$K$13</definedName>
    <definedName name="_xlnm._FilterDatabase" localSheetId="3" hidden="1">'SUMINISTROS CABS'!$A$4:$J$10</definedName>
    <definedName name="_xlnm.Print_Titles" localSheetId="6">ARRENDAMIENTO!$1:$4</definedName>
    <definedName name="_xlnm.Print_Titles" localSheetId="1">COMPRAVENTA!$1:$4</definedName>
    <definedName name="_xlnm.Print_Titles" localSheetId="0">'CONTRATO DE OBRA '!$1:$4</definedName>
    <definedName name="_xlnm.Print_Titles" localSheetId="2">'INTERVENTORIA '!$1:$4</definedName>
    <definedName name="_xlnm.Print_Titles" localSheetId="4">'PRESTACION SERVICIOS '!$2:$4</definedName>
    <definedName name="_xlnm.Print_Titles" localSheetId="5">'PRESTACION SERVICIOS PROF'!$2:$4</definedName>
    <definedName name="_xlnm.Print_Titles" localSheetId="3">'SUMINISTROS CABS'!$1:$4</definedName>
  </definedNames>
  <calcPr calcId="152511"/>
</workbook>
</file>

<file path=xl/calcChain.xml><?xml version="1.0" encoding="utf-8"?>
<calcChain xmlns="http://schemas.openxmlformats.org/spreadsheetml/2006/main">
  <c r="D14" i="15" l="1"/>
  <c r="D15" i="15"/>
  <c r="D12" i="15"/>
  <c r="D11" i="15"/>
  <c r="D9" i="15"/>
  <c r="D8" i="15"/>
  <c r="I12" i="20"/>
  <c r="I11" i="20"/>
  <c r="I19" i="18"/>
  <c r="I9" i="13"/>
  <c r="D25" i="15" l="1"/>
  <c r="D24" i="15"/>
  <c r="C11" i="15"/>
  <c r="C10" i="15"/>
  <c r="C9" i="15"/>
  <c r="C8" i="15"/>
  <c r="C15" i="15"/>
  <c r="C14" i="15"/>
  <c r="I8" i="13" l="1"/>
  <c r="C13" i="15" l="1"/>
  <c r="C24" i="15" s="1"/>
  <c r="C12" i="15"/>
  <c r="C25" i="15" s="1"/>
  <c r="C21" i="15" l="1"/>
  <c r="C19" i="15"/>
  <c r="J4" i="20" l="1"/>
  <c r="F9" i="10"/>
  <c r="D21" i="15" s="1"/>
  <c r="F7" i="14" l="1"/>
  <c r="F7" i="16" l="1"/>
  <c r="J4" i="18" l="1"/>
  <c r="F8" i="12" l="1"/>
  <c r="F9" i="12" s="1"/>
  <c r="C17" i="15" l="1"/>
  <c r="C16" i="15" l="1"/>
  <c r="D27" i="15" l="1"/>
  <c r="C27" i="15"/>
  <c r="C30" i="15" l="1"/>
  <c r="D30" i="15" l="1"/>
</calcChain>
</file>

<file path=xl/comments1.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2.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3.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4.xml><?xml version="1.0" encoding="utf-8"?>
<comments xmlns="http://schemas.openxmlformats.org/spreadsheetml/2006/main">
  <authors>
    <author>SECJURIDICA</author>
  </authors>
  <commentList>
    <comment ref="J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5.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sharedStrings.xml><?xml version="1.0" encoding="utf-8"?>
<sst xmlns="http://schemas.openxmlformats.org/spreadsheetml/2006/main" count="227" uniqueCount="149">
  <si>
    <t>OBJETO</t>
  </si>
  <si>
    <t>NOMBRE</t>
  </si>
  <si>
    <t>INICIO</t>
  </si>
  <si>
    <t>VALOR</t>
  </si>
  <si>
    <t>HOMO</t>
  </si>
  <si>
    <t>PROYECTO</t>
  </si>
  <si>
    <t>TIPOLOGIA DE LOS CONTRATOS</t>
  </si>
  <si>
    <t>CPS</t>
  </si>
  <si>
    <t>Contratos de Prestación de Servicios- ESE HOMO</t>
  </si>
  <si>
    <t>Contratos de prestación de servicios- CONVENIOS</t>
  </si>
  <si>
    <t>CABS</t>
  </si>
  <si>
    <t>Contratos de adquisición de bienes y suministros- ESE HOMO</t>
  </si>
  <si>
    <t>Contratos de adquisición de bienes y suministros-CONVENIOS</t>
  </si>
  <si>
    <t>CV</t>
  </si>
  <si>
    <t>Contratos de Compra-Venta - ESE HOMO</t>
  </si>
  <si>
    <t>Contratos de Compra-Venta-CONVENIOS</t>
  </si>
  <si>
    <t>CO</t>
  </si>
  <si>
    <t>Contratos de obra-ESE HOMO</t>
  </si>
  <si>
    <t>Contratos de obra-CONVENIOS</t>
  </si>
  <si>
    <t>ARR</t>
  </si>
  <si>
    <t>Contratos de arrendamiento-ARR (HOMO arrendador)</t>
  </si>
  <si>
    <t>Contratos de arrendamiento-(HOMO arrendatario)-ESE HOMO</t>
  </si>
  <si>
    <t>Contratos de arrendamiento (HOMO arrendatario)-CONVENIOS</t>
  </si>
  <si>
    <t>No. CONTRATO</t>
  </si>
  <si>
    <t>No. CONTRATOS</t>
  </si>
  <si>
    <t xml:space="preserve"> CONTRATACION CON CARGO A CONVENIOS</t>
  </si>
  <si>
    <t xml:space="preserve"> CONTRATACION A CARGO DE LA ESE HOMO</t>
  </si>
  <si>
    <t xml:space="preserve"> CONTRATACION EN LA QUE LA ESE HOMO RECIBE PAGO POR ARRENDAMIENTO</t>
  </si>
  <si>
    <t>CI</t>
  </si>
  <si>
    <t>RESUMEN CONTRATOS QUE INICIARON ENTRE EL</t>
  </si>
  <si>
    <t>TERMINA</t>
  </si>
  <si>
    <t>TOTAL</t>
  </si>
  <si>
    <t xml:space="preserve"> (No se incluye el valor que se recibe por arrendamiento</t>
  </si>
  <si>
    <t>CONTRATOS DE ARRENDAMIENTO</t>
  </si>
  <si>
    <t>CONVENIOS</t>
  </si>
  <si>
    <t>CONTRATOS DE COMPRAVENTA</t>
  </si>
  <si>
    <t>OBJETO DEL 
CONTRATO</t>
  </si>
  <si>
    <t xml:space="preserve">FECHA DE INICIO         </t>
  </si>
  <si>
    <t xml:space="preserve">FECHA  TERMINACION  </t>
  </si>
  <si>
    <t>VALOR 
CONTRATO (DIGITAR SIN PUNTOS NI COMAS LOS NROS.)</t>
  </si>
  <si>
    <t>MODALIDAD (Homo o Convenio: nombre del convenio)</t>
  </si>
  <si>
    <t>NÚMERO DEL  CONTRATO</t>
  </si>
  <si>
    <t>NOMBRE
CONTRATISTA</t>
  </si>
  <si>
    <t xml:space="preserve">TOTAL </t>
  </si>
  <si>
    <t xml:space="preserve">HOMO </t>
  </si>
  <si>
    <t>CONTRATOS DE OBRA</t>
  </si>
  <si>
    <t xml:space="preserve">CONTRATOS DE INTERVENTORIA </t>
  </si>
  <si>
    <t xml:space="preserve">CONTRATOS DE SUMINISTROS </t>
  </si>
  <si>
    <t xml:space="preserve">CONTRATOS DE PRESTACION DE SERVICIOS </t>
  </si>
  <si>
    <t xml:space="preserve">CONVENIO </t>
  </si>
  <si>
    <t>CONVENIO</t>
  </si>
  <si>
    <t>CPSP</t>
  </si>
  <si>
    <t>Contratos de Prestación de Servicios Profesionales - ESE HOMO</t>
  </si>
  <si>
    <t>Contratos de prestación de servicios Profesionales - CONVENIOS</t>
  </si>
  <si>
    <t>Contrato de Interventoría CONVENIO</t>
  </si>
  <si>
    <t xml:space="preserve">Contrato de Interventoría HOMO </t>
  </si>
  <si>
    <t>VALOR ADICION No 1</t>
  </si>
  <si>
    <t xml:space="preserve">VALOR ADICION </t>
  </si>
  <si>
    <t xml:space="preserve">VALOR CONTRATO </t>
  </si>
  <si>
    <t xml:space="preserve">VALOR TOTAL </t>
  </si>
  <si>
    <t>FECHA DE PRORROGA/ADICION</t>
  </si>
  <si>
    <t>CONVENIO DUAL</t>
  </si>
  <si>
    <t>CONVENIO GOBIERNO</t>
  </si>
  <si>
    <t>CONVENIO ICBF</t>
  </si>
  <si>
    <t xml:space="preserve">VALOR TOTAL DEL CONTRATO </t>
  </si>
  <si>
    <t>FECHA DE PRORROGA Y ADICION</t>
  </si>
  <si>
    <t>CONVENIO MUJERES HOGAR</t>
  </si>
  <si>
    <t>CONVENIO BUEN COMIENZO</t>
  </si>
  <si>
    <t>01 DEJUNIO   DE 2023 A 30 DE JUNIO   DE 2023</t>
  </si>
  <si>
    <t>01 DE JUNIO DE 2023 A 30 DE JUNIO  DE 2023</t>
  </si>
  <si>
    <t>1 DE JUNIO DE 2023 A 30 DE  JUNIO DE 2023</t>
  </si>
  <si>
    <t>01 DE JUNIO   DE 2023 A 30 DE JUNIO  DE 2023</t>
  </si>
  <si>
    <t>1 DE JUNIO  DE 2023 A 30 DE JUNIO DE 2023</t>
  </si>
  <si>
    <t>Prestación de servicios de procesamiento de exámenes de laboratorio clínico de la Empresa Social del Estado Hospital Mental de Antioquia –María Upegui-HOMO</t>
  </si>
  <si>
    <t>1 DE  JULIO    A 30 DE JULIO    DE 2023</t>
  </si>
  <si>
    <r>
      <t xml:space="preserve">TOTAL CONTRATACION VIGENCIA 1 DE JULIO  DE 2023 A 30 DE JULIO   DE 2023                </t>
    </r>
    <r>
      <rPr>
        <sz val="14"/>
        <color theme="9" tint="-0.499984740745262"/>
        <rFont val="Cambria"/>
        <family val="1"/>
      </rPr>
      <t xml:space="preserve">(No se incluye el valor que se recibe por arrendamiento </t>
    </r>
  </si>
  <si>
    <t>2023CV004</t>
  </si>
  <si>
    <t>DISTRIBUIMOS L.F.D.O.S.A.S</t>
  </si>
  <si>
    <t>2023CV005</t>
  </si>
  <si>
    <t>MICROCINCO S.A.S.</t>
  </si>
  <si>
    <r>
      <t xml:space="preserve">Compra de elementos médicos para la dotación del servicio de Urgencias – Habilitación de Sala de Reanimación y otros elementos de dotación para Servicios Asistenciales </t>
    </r>
    <r>
      <rPr>
        <sz val="12"/>
        <color theme="1"/>
        <rFont val="Arial Narrow"/>
        <family val="2"/>
      </rPr>
      <t>de la E.S.E Hospital Mental de Antioquia María Upeguí – HOMO</t>
    </r>
  </si>
  <si>
    <t>Compraventa de bienes tecnológicos CCTV (Cámaras de vigilancia y seguridad) 95 cámaras tipo domo metálica, 25 cámaras tipo bala metálica, 1 cámara IP lite bala metal y 3 cámaras IP domo semimetálico y materiales para la instalación de las cámaras suministradas</t>
  </si>
  <si>
    <t>2023CABS023</t>
  </si>
  <si>
    <t xml:space="preserve">DELGADO Y VERGARA S.A.S  </t>
  </si>
  <si>
    <t>2023CABS024</t>
  </si>
  <si>
    <t>METALICAS JEP S.A.S.</t>
  </si>
  <si>
    <t>Suministro, transporte e instalación de mobiliario especial para archivo papel o material sensible contratación, para la oficina jurídica del nuevo edificio de la E.S.E. Hospital Mental de Antioquia María Upegui “Homo</t>
  </si>
  <si>
    <t>Suministro, transporte e instalación de mobiliario de oficina abierta y paneles divisorios para la readecuación de la oficina jurídica del nuevo edificio de la E.S.E. HOSPITAL MENTAL MARÍA UPEGUI “HOMO</t>
  </si>
  <si>
    <t>1 DE JULIO  DE 2023 A 30 DE JULIO DE 2023</t>
  </si>
  <si>
    <t>2023CPS230</t>
  </si>
  <si>
    <t>JUAN FELIPE ROJAS RESTREPO</t>
  </si>
  <si>
    <t>2023CPS231</t>
  </si>
  <si>
    <t>SEMICROL.CO SAS</t>
  </si>
  <si>
    <t>2023CPS232</t>
  </si>
  <si>
    <t>JEFFERSON ANTONIO SARRAZOLA ALZATE</t>
  </si>
  <si>
    <t>2023CPS233</t>
  </si>
  <si>
    <t>SYNLAB COLOMBIA S.A.S.</t>
  </si>
  <si>
    <t>2023CPS234</t>
  </si>
  <si>
    <t>CORPORACIÓN CULTURAL Y ARTISTICA GESTOS MNEMES</t>
  </si>
  <si>
    <t>2023CPS235</t>
  </si>
  <si>
    <t>MARGARITA MARIA RIOS HERNANDEZ</t>
  </si>
  <si>
    <t>2023CPS236</t>
  </si>
  <si>
    <t>LINA MARCELA HENAO RAMIREZ</t>
  </si>
  <si>
    <t>2023CPS237</t>
  </si>
  <si>
    <t>MARIA FERNANDA ACEVEDO RODRIGUEZ</t>
  </si>
  <si>
    <t>2023CPS238</t>
  </si>
  <si>
    <t>CAMILO LONDOÑO GOMEZ</t>
  </si>
  <si>
    <t>2023CPS239</t>
  </si>
  <si>
    <t>LP-AIRCO S.A.S.</t>
  </si>
  <si>
    <t>2023CPS240</t>
  </si>
  <si>
    <t>CM FUMIGACIONES S.A.S</t>
  </si>
  <si>
    <t>2023CPS241</t>
  </si>
  <si>
    <t>EVOLUSIE S.A.S</t>
  </si>
  <si>
    <t>2023CPS242</t>
  </si>
  <si>
    <t>ROBINSON MAURICIO CIFUENTES YEPES</t>
  </si>
  <si>
    <t>Prestación de servicios como formador/educador para la atención integral a NNA con patología dual, sus familias y de la Unidad de Niñez, dentro de la ejecución del Contrato interadministrativo 4600097440 de 2023 celebrado entre la ESE HOSPITAL MENTAL DE ANTIOQUIA y la Secretaria de Inclusión Social, Familia y Derechos Humanos de la Alcaldía de Medellín; para la Atención con enfoque Multimodal a Niños, Niñas y Adolescentes con trastornos mentales a través de atención especializada</t>
  </si>
  <si>
    <t>Prestación de servicios de soporte y mantenimiento del servicio tecnológico en Cloud del software Fundanet Suite con el modulo para la gestión del Comité de Ética de la ESE HOSPITAL MENTAL DE ANTIOQUIA MARIA UPEGUI para la vigencia del 2023</t>
  </si>
  <si>
    <t>“Prestación de servicios como formador/educador para la atención integral a NNA con patología dual, sus familias y de la Unidad de Niñez, dentro de la ejecución del Contrato interadministrativo 4600097440 de 2023 celebrado entre la ESE HOSPITAL MENTAL DE ANTIOQUIA y la Secretaria de Inclusión Social, Familia y Derechos Humanos de la Alcaldía de Medellín; para la Atención con enfoque Multimodal a Niños, Niñas y Adolescentes con trastornos mentales a través de atención especializada</t>
  </si>
  <si>
    <t>Prestación de servicios para la implementación de caravanas territoriales para la promoción de derechos de los niños y las niñas y el fortalecimiento de factores protectores desde un enfoque diferencial, requerido para la ejecución del contrato interadministrativo No. 4600097742 de 2023 entre el Distrito Especial de Ciencia, Tecnología e Innovación de Medellín (Unidad Administrativa Especial Buen Comienzo- UAEBC) y la E.S.E Hospital Mental de Antioquia María Upegui- HOMO</t>
  </si>
  <si>
    <t>Prestación de servicios en Investigación Criminal para apoyar las labores dentro del marco de la ejecución del contrato interadministrativo No. 4600015180, suscrito con el Departamento de Antioquia, cuyo objeto es contrato interadministrativo para el fortalecimiento de las líneas 3, 4 y 5 del plan de desarrollo “unidos por la vida 2020-2023” de la Secretaria de Asuntos Institucionales, Paz y No Violencia; la Secretaria de Seguridad y Justicia; el Departamento Administrativo de Gestión del Riesgo de Desastres – DAGRAN-; y la Gerencia de Municipios del Departamento de Antioquia</t>
  </si>
  <si>
    <t>Prestación de servicios como Tecnóloga en Gestión Documental y Archivo para apoyar la función archivística de la en la ESE Hospital Mental de Antioquia María Upegui HOMO</t>
  </si>
  <si>
    <t xml:space="preserve">Prestar servicios como Apoyo logístico y administrativo para realizar las actividades requeridas en el marco del contrato interadministrativo N°4600015544 de 2023, suscrito entre la secretaria de las Mujeres y la Empresa Social del Estado Hospital Mental de Antioquia-Homo, cuyo objeto es: “Realizar servicios de protección, acogida temporal, atención biopsicosocial y jurídica a las mujeres víctima de violencia de género y su grupo familiar en caso de así requerirse </t>
  </si>
  <si>
    <t>Prestación de servicios como tecnólogo de apoyo a las comunicaciones del DAGRAN, en el marco de la ejecución del contrato interadministrativo No.4600015180,suscrito con el Departamento de Antioquia, cuyo objeto es contrato interadministrativo para el fortalecimiento de las líneas 3, 4 y 5 del plan de desarrollo “unidos por la vida 2020-2023” de la secretaria de asuntos institucionales, paz y no violencia; la secretaria de seguridad y justicia; el departamento administrativo de gestión del riesgo de desastres  Dagran; y la gerencia de municipios del departamento de Antioquia</t>
  </si>
  <si>
    <t>Contrato de prestación de servicios de mantenimiento preventivo y correctivo de los equipos de aire acondicionado y neveras Incluida la instalación de cubierta metálica para la protección de planta de agua helada de la Empresa Social del Estado Hospital Mental de Antioquia-HOMO</t>
  </si>
  <si>
    <t>Prestación de servicios de Fumigación en las instalaciones de la Empresa Social del Estado Hospital Mental de Antioquia María Upegui– HOMO, DUAL, CPI y Casa De Mujeres Hogar</t>
  </si>
  <si>
    <t>Prestación de servicios para la actualización y renovación de 407 licencias antivirus Premium por dos años, F-Secure Business Suite Premium para las estaciones y servidores del parque computacional para las la arquitectura tecnológica de la Entidad (Computador, Servidores, redes de internet), que garanticen un entorno digital seguro, privado y confiable para los usuarios del sistema en la ESE Hospital Mental de Antioquia”</t>
  </si>
  <si>
    <t>Prestación de servicios como auxiliar de enfermería para la atención integral a NNA con patología dual, sus familias y de la Unidad de Niñez, dentro de la ejecución del Contrato interadministrativo 4600097440 de 2023 celebrado entre la ESE HOSPITAL MENTAL DE ANTIOQUIA María Upegui- HOMO y la Secretaria de Inclusión Social, Familia y Derechos Humanos de la Alcaldía de Medellín, cuyo objeto es” la Atención con enfoque Multimodal a Niños, Niñas y Adolescentes con trastornos mentales a través de atención especializada</t>
  </si>
  <si>
    <t>CONVENIO SEGURIDAD</t>
  </si>
  <si>
    <t xml:space="preserve">HOMO
</t>
  </si>
  <si>
    <t xml:space="preserve">
CONVENIO</t>
  </si>
  <si>
    <t>2023CPSP640</t>
  </si>
  <si>
    <t>CRISTINA MARIA VASQUEZ LOPERA</t>
  </si>
  <si>
    <t>2023CPSP642</t>
  </si>
  <si>
    <t>JAMER AUGUSTO ORTEGA PATIÑO</t>
  </si>
  <si>
    <t>2023CPSP644</t>
  </si>
  <si>
    <t>ANTONIO JOSÉ SALAZAR LÓPEZ</t>
  </si>
  <si>
    <t>2023CPSP645</t>
  </si>
  <si>
    <t>ADRIANA GAVIRIA CARDONA</t>
  </si>
  <si>
    <t>2023CPSP646</t>
  </si>
  <si>
    <t>DIANA CAROLINA PADILLA GONZALEZ</t>
  </si>
  <si>
    <t>2023CPSP647</t>
  </si>
  <si>
    <t>LAURA MARIA LINDARTE MOLINARES</t>
  </si>
  <si>
    <t>Prestación de servicios profesionales como Psicólogo (a) en el marco del convenio interadministrativo para la atención especializada a los niños, niñas, adolescentes y adultos que tienen un proceso administrativo de restablecimiento de derechos abierto a su favor en la modalidad internado, según contrato interadministrativo suscrito con el Instituto Colombiano de Bienestar Familiar – ICBF</t>
  </si>
  <si>
    <r>
      <t>“</t>
    </r>
    <r>
      <rPr>
        <sz val="11"/>
        <color theme="1"/>
        <rFont val="Arial Narrow"/>
        <family val="2"/>
      </rPr>
      <t>Prestación de servicios profesionales como abogado, en el marco de la ejecución del contrato interadministrativo No. 4600015180, suscrito con el Departamento de Antioquia, cuyo objeto es contrato interadministrativo para el fortalecimiento de las líneas 3, 4 y 5 del plan de desarrollo “unidos por la vida 2020-2023” de la Secretaria de Asuntos Institucionales, Paz y No Violencia; la Secretaria de Seguridad y Justicia; el Departamento Administrativo de Gestión del Riesgo de Desastres – DAGRAN-; y la Gerencia de Municipios del Departamento de Antioquia</t>
    </r>
  </si>
  <si>
    <t>Prestación de servicios profesionales en Ingeniería Industrial para la formulación y ejecución de estrategias, planes y programas en el desarrollo de las políticas públicas de la Secretaría de Asuntos Institucionales, Paz y Noviolencia, en el marco de la ejecución del contrato interadministrativo No. 4600015180, suscrito con el Departamento de Antioquia, cuyo objeto es "contrato interadministrativo para el fortalecimiento de las líneas, componentes, programas, proyectos, y productos del plan de desarrollo “unidos por la vida 2020-2023” de la Secretaría de Asuntos Institucionales, Paz y Noviolencia, Secretaría de Seguridad y Justicia, Departamento Administrativo de Gestión del Riesgo de Desastres – DAGRAN, y la Secretaría Regional y Sectorial de Seguridad Humana Sector Administrativo Gobierno, Noviolencia, Seguridad y Paz</t>
  </si>
  <si>
    <r>
      <t>“</t>
    </r>
    <r>
      <rPr>
        <sz val="12"/>
        <color theme="1"/>
        <rFont val="Arial Narrow"/>
        <family val="2"/>
      </rPr>
      <t>Prestación de servicios como profesional en comunicaciones,  para apoyar las labores dentro del marco de la ejecución del contrato interadministrativo No. 4600015180, suscrito con el Departamento de Antioquia, cuyo objeto es contrato interadministrativo para el fortalecimiento de las líneas 3, 4 y 5 del plan de desarrollo “unidos por la vida 2020-2023” de la Secretaria de Asuntos Institucionales, Paz y No Violencia; la Secretaria de Seguridad y Justicia; el Departamento Administrativo de Gestión del Riesgo de Desastres – DAGRAN-; y la Gerencia de Municipios del Departamento de Antioquia</t>
    </r>
  </si>
  <si>
    <t>Prestación de servicios profesionales como médico general, para dar cumplimiento al contrato interadministrativo N°4600015544 de 2023, suscrito entre la Secretaria de las Mujeres y la Empresa Social del Estado Hospital Mental de Antioquia-Homo, con objeto contractual “Realizar servicios de protección, acogida temporal, atención biopsicosocial y jurídica a las mujeres víctima de violencia de género y su grupo familiar en caso de así requerirse</t>
  </si>
  <si>
    <t>Prestación de servicios profesionales como Comunicadora Social y Periodista, en el marco de la ejecución del contrato interadministrativo No. 4600015180, suscrito con el Departamento de Antioquia, cuyo objeto es contrato interadministrativo para el fortalecimiento de las líneas 3, 4 y 5 del plan de desarrollo “unidos por la vida 2020-2023” de la Secretaria de Asuntos Institucionales, Paz y No Violencia; la Secretaria de Seguridad y Justicia; el Departamento Administrativo de Gestión del Riesgo de Desastres – DAGRAN-; y la Gerencia de Municipios del Departamento de Antioquia</t>
  </si>
  <si>
    <t>01 DE JULIO  DE 2023 A 30 DE JULIO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</si>
</sst>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_(&quot;$&quot;\ * \(#,##0\);_(&quot;$&quot;\ * &quot;-&quot;??_);_(@_)"/>
    <numFmt numFmtId="166" formatCode="_-&quot;$&quot;\ * #,##0_-;\-&quot;$&quot;\ * #,##0_-;_-&quot;$&quot;\ * &quot;-&quot;??_-;_-@_-"/>
  </numFmts>
  <fonts count="39" x14ac:knownFonts="1">
    <font>
      <sz val="11"/>
      <color theme="1"/>
      <name val="Calibri"/>
      <family val="2"/>
      <scheme val="minor"/>
    </font>
    <font>
      <sz val="11"/>
      <color theme="1"/>
      <name val="Calibri"/>
      <family val="2"/>
      <scheme val="minor"/>
    </font>
    <font>
      <sz val="10"/>
      <name val="Arial"/>
      <family val="2"/>
    </font>
    <font>
      <sz val="8"/>
      <name val="Arial"/>
      <family val="2"/>
    </font>
    <font>
      <sz val="8"/>
      <color indexed="81"/>
      <name val="Arial Narrow"/>
      <family val="2"/>
    </font>
    <font>
      <sz val="9"/>
      <color indexed="81"/>
      <name val="Tahoma"/>
      <family val="2"/>
    </font>
    <font>
      <sz val="16"/>
      <color theme="1"/>
      <name val="Arial"/>
      <family val="2"/>
    </font>
    <font>
      <b/>
      <sz val="10"/>
      <name val="Arial Narrow"/>
      <family val="2"/>
    </font>
    <font>
      <sz val="10"/>
      <name val="Arial Narrow"/>
      <family val="2"/>
    </font>
    <font>
      <b/>
      <sz val="18"/>
      <name val="Calibri"/>
      <family val="2"/>
      <scheme val="minor"/>
    </font>
    <font>
      <b/>
      <sz val="16"/>
      <color theme="9" tint="-0.499984740745262"/>
      <name val="Arial Black"/>
      <family val="2"/>
    </font>
    <font>
      <b/>
      <sz val="10"/>
      <name val="Arial"/>
      <family val="2"/>
    </font>
    <font>
      <vertAlign val="subscript"/>
      <sz val="8"/>
      <name val="Arial"/>
      <family val="2"/>
    </font>
    <font>
      <sz val="11"/>
      <color theme="1"/>
      <name val="Arial"/>
      <family val="2"/>
    </font>
    <font>
      <b/>
      <sz val="11"/>
      <color rgb="FF385723"/>
      <name val="Arial"/>
      <family val="2"/>
    </font>
    <font>
      <b/>
      <sz val="14"/>
      <color rgb="FF385723"/>
      <name val="Arial"/>
      <family val="2"/>
    </font>
    <font>
      <sz val="11"/>
      <name val="Calibri"/>
      <family val="2"/>
      <scheme val="minor"/>
    </font>
    <font>
      <b/>
      <sz val="11"/>
      <name val="Calibri"/>
      <family val="2"/>
      <scheme val="minor"/>
    </font>
    <font>
      <sz val="11"/>
      <color theme="1"/>
      <name val="Cambria"/>
      <family val="1"/>
    </font>
    <font>
      <b/>
      <sz val="11"/>
      <color theme="1"/>
      <name val="Calibri"/>
      <family val="2"/>
      <scheme val="minor"/>
    </font>
    <font>
      <b/>
      <sz val="11"/>
      <name val="Cambria"/>
      <family val="1"/>
    </font>
    <font>
      <b/>
      <sz val="14"/>
      <color rgb="FF385723"/>
      <name val="Cambria"/>
      <family val="1"/>
    </font>
    <font>
      <b/>
      <sz val="14"/>
      <name val="Cambria"/>
      <family val="1"/>
    </font>
    <font>
      <sz val="14"/>
      <color rgb="FF000000"/>
      <name val="Cambria"/>
      <family val="1"/>
    </font>
    <font>
      <sz val="14"/>
      <name val="Cambria"/>
      <family val="1"/>
    </font>
    <font>
      <b/>
      <sz val="14"/>
      <color theme="1"/>
      <name val="Cambria"/>
      <family val="1"/>
    </font>
    <font>
      <sz val="14"/>
      <color rgb="FFFF0000"/>
      <name val="Cambria"/>
      <family val="1"/>
    </font>
    <font>
      <vertAlign val="superscript"/>
      <sz val="14"/>
      <color theme="1"/>
      <name val="Cambria"/>
      <family val="1"/>
    </font>
    <font>
      <b/>
      <sz val="14"/>
      <color theme="9" tint="-0.499984740745262"/>
      <name val="Cambria"/>
      <family val="1"/>
    </font>
    <font>
      <sz val="14"/>
      <color theme="9" tint="-0.499984740745262"/>
      <name val="Cambria"/>
      <family val="1"/>
    </font>
    <font>
      <sz val="11"/>
      <color theme="1"/>
      <name val="Arial Narrow"/>
      <family val="2"/>
    </font>
    <font>
      <sz val="12"/>
      <color theme="1"/>
      <name val="Arial Narrow"/>
      <family val="2"/>
    </font>
    <font>
      <sz val="9"/>
      <color theme="1"/>
      <name val="Arial"/>
      <family val="2"/>
    </font>
    <font>
      <b/>
      <sz val="8"/>
      <name val="Arial"/>
      <family val="2"/>
    </font>
    <font>
      <sz val="12"/>
      <color rgb="FF000000"/>
      <name val="Arial Narrow"/>
      <family val="2"/>
    </font>
    <font>
      <sz val="11"/>
      <name val="Cambria"/>
      <family val="1"/>
    </font>
    <font>
      <sz val="11"/>
      <color rgb="FF000000"/>
      <name val="Arial Narrow"/>
      <family val="2"/>
    </font>
    <font>
      <sz val="14"/>
      <name val="Arial"/>
      <family val="2"/>
    </font>
    <font>
      <sz val="12"/>
      <name val="Arial"/>
      <family val="2"/>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rgb="FFFFFFFF"/>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8">
    <xf numFmtId="0" fontId="0" fillId="0" borderId="0"/>
    <xf numFmtId="0" fontId="2" fillId="0" borderId="0"/>
    <xf numFmtId="16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 fillId="8" borderId="0" applyNumberFormat="0" applyBorder="0" applyAlignment="0" applyProtection="0"/>
  </cellStyleXfs>
  <cellXfs count="181">
    <xf numFmtId="0" fontId="0" fillId="0" borderId="0" xfId="0"/>
    <xf numFmtId="0" fontId="3" fillId="0" borderId="0" xfId="0" applyFont="1" applyFill="1" applyBorder="1"/>
    <xf numFmtId="0" fontId="6" fillId="0" borderId="0" xfId="0" applyFont="1"/>
    <xf numFmtId="3" fontId="6" fillId="0" borderId="0" xfId="0" applyNumberFormat="1" applyFont="1"/>
    <xf numFmtId="0" fontId="3" fillId="0" borderId="0" xfId="0" applyFont="1" applyBorder="1"/>
    <xf numFmtId="0" fontId="3" fillId="0" borderId="0" xfId="0" applyFont="1" applyBorder="1" applyAlignment="1">
      <alignment horizontal="center"/>
    </xf>
    <xf numFmtId="0" fontId="8" fillId="3" borderId="0" xfId="0" applyFont="1" applyFill="1"/>
    <xf numFmtId="0" fontId="8" fillId="3" borderId="0" xfId="0" applyFont="1" applyFill="1" applyAlignment="1">
      <alignment horizontal="center" vertical="center" wrapText="1"/>
    </xf>
    <xf numFmtId="0" fontId="3" fillId="0" borderId="0" xfId="0" applyFont="1" applyBorder="1" applyAlignment="1">
      <alignment horizontal="center" vertical="center" wrapText="1"/>
    </xf>
    <xf numFmtId="0" fontId="10" fillId="3" borderId="0" xfId="0" applyFont="1" applyFill="1" applyBorder="1" applyAlignment="1">
      <alignment horizontal="center" vertical="center" wrapText="1"/>
    </xf>
    <xf numFmtId="1" fontId="10" fillId="3" borderId="0" xfId="0" applyNumberFormat="1" applyFont="1" applyFill="1" applyBorder="1" applyAlignment="1">
      <alignment horizontal="center" vertical="center" wrapText="1"/>
    </xf>
    <xf numFmtId="3" fontId="10" fillId="3" borderId="0" xfId="0" applyNumberFormat="1" applyFont="1" applyFill="1" applyBorder="1" applyAlignment="1">
      <alignment horizontal="right" vertical="center" wrapText="1"/>
    </xf>
    <xf numFmtId="0" fontId="3" fillId="0" borderId="0" xfId="0" applyFont="1" applyBorder="1" applyAlignment="1">
      <alignment horizontal="justify" vertical="center"/>
    </xf>
    <xf numFmtId="0" fontId="9" fillId="3" borderId="0" xfId="0" applyFont="1" applyFill="1" applyBorder="1" applyAlignment="1">
      <alignment vertical="center"/>
    </xf>
    <xf numFmtId="0" fontId="13" fillId="0" borderId="0" xfId="0" applyFont="1"/>
    <xf numFmtId="0" fontId="14" fillId="3" borderId="2" xfId="0" applyFont="1" applyFill="1" applyBorder="1" applyAlignment="1">
      <alignment horizontal="center" vertical="center" wrapText="1" readingOrder="1"/>
    </xf>
    <xf numFmtId="0" fontId="14" fillId="3" borderId="0" xfId="0" applyFont="1" applyFill="1" applyBorder="1" applyAlignment="1">
      <alignment horizontal="center" vertical="center" wrapText="1" readingOrder="1"/>
    </xf>
    <xf numFmtId="1" fontId="7" fillId="5" borderId="16" xfId="0" applyNumberFormat="1" applyFont="1" applyFill="1" applyBorder="1" applyAlignment="1">
      <alignment horizontal="center" vertical="center"/>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wrapText="1"/>
    </xf>
    <xf numFmtId="0" fontId="18" fillId="0" borderId="0" xfId="0" applyFont="1" applyFill="1" applyBorder="1" applyAlignment="1">
      <alignment horizontal="left" vertical="top"/>
    </xf>
    <xf numFmtId="0" fontId="18" fillId="0" borderId="0" xfId="0" applyFont="1" applyFill="1" applyBorder="1" applyAlignment="1">
      <alignment horizontal="left" vertical="top" wrapText="1"/>
    </xf>
    <xf numFmtId="14" fontId="18" fillId="0" borderId="0" xfId="0" applyNumberFormat="1" applyFont="1" applyFill="1" applyBorder="1" applyAlignment="1">
      <alignment horizontal="left" vertical="top"/>
    </xf>
    <xf numFmtId="0" fontId="21" fillId="3" borderId="2" xfId="0" applyFont="1" applyFill="1" applyBorder="1" applyAlignment="1">
      <alignment horizontal="center" vertical="center" wrapText="1" readingOrder="1"/>
    </xf>
    <xf numFmtId="0" fontId="21" fillId="3" borderId="0" xfId="0" applyFont="1" applyFill="1" applyBorder="1" applyAlignment="1">
      <alignment horizontal="center" vertical="center" wrapText="1" readingOrder="1"/>
    </xf>
    <xf numFmtId="0" fontId="23" fillId="5" borderId="1" xfId="0" applyFont="1" applyFill="1" applyBorder="1" applyAlignment="1">
      <alignment horizontal="left" vertical="center" wrapText="1" readingOrder="1"/>
    </xf>
    <xf numFmtId="0" fontId="23" fillId="3" borderId="1" xfId="0" applyFont="1" applyFill="1" applyBorder="1" applyAlignment="1">
      <alignment horizontal="left" vertical="center" wrapText="1" readingOrder="1"/>
    </xf>
    <xf numFmtId="0" fontId="26" fillId="5" borderId="1" xfId="0" applyFont="1" applyFill="1" applyBorder="1" applyAlignment="1">
      <alignment horizontal="left" vertical="center" wrapText="1" readingOrder="1"/>
    </xf>
    <xf numFmtId="0" fontId="23" fillId="4" borderId="4" xfId="0" applyFont="1" applyFill="1" applyBorder="1" applyAlignment="1">
      <alignment horizontal="left" vertical="center" wrapText="1" readingOrder="1"/>
    </xf>
    <xf numFmtId="0" fontId="26" fillId="4" borderId="5" xfId="0" applyFont="1" applyFill="1" applyBorder="1" applyAlignment="1">
      <alignment horizontal="left" vertical="center" wrapText="1" readingOrder="1"/>
    </xf>
    <xf numFmtId="3" fontId="24" fillId="4" borderId="5" xfId="0" applyNumberFormat="1" applyFont="1" applyFill="1" applyBorder="1" applyAlignment="1">
      <alignment horizontal="center" vertical="center" wrapText="1"/>
    </xf>
    <xf numFmtId="0" fontId="27" fillId="3" borderId="0" xfId="0" applyFont="1" applyFill="1" applyBorder="1" applyAlignment="1">
      <alignment horizontal="center" vertical="center"/>
    </xf>
    <xf numFmtId="0" fontId="25" fillId="3" borderId="0" xfId="0" applyFont="1" applyFill="1" applyBorder="1" applyAlignment="1">
      <alignment horizontal="center" vertical="center"/>
    </xf>
    <xf numFmtId="1" fontId="28" fillId="6" borderId="10" xfId="0" applyNumberFormat="1" applyFont="1" applyFill="1" applyBorder="1" applyAlignment="1">
      <alignment horizontal="center" vertical="center" wrapText="1"/>
    </xf>
    <xf numFmtId="165" fontId="16" fillId="3" borderId="0" xfId="2" applyNumberFormat="1" applyFont="1" applyFill="1"/>
    <xf numFmtId="165" fontId="17" fillId="5" borderId="17" xfId="2" applyNumberFormat="1" applyFont="1" applyFill="1" applyBorder="1" applyAlignment="1">
      <alignment horizontal="center" vertical="center"/>
    </xf>
    <xf numFmtId="165" fontId="16" fillId="0" borderId="0" xfId="2" applyNumberFormat="1" applyFont="1" applyBorder="1"/>
    <xf numFmtId="42" fontId="24" fillId="5" borderId="1" xfId="3" applyFont="1" applyFill="1" applyBorder="1" applyAlignment="1">
      <alignment horizontal="right" vertical="center" wrapText="1"/>
    </xf>
    <xf numFmtId="42" fontId="24" fillId="3" borderId="1" xfId="3" applyFont="1" applyFill="1" applyBorder="1" applyAlignment="1">
      <alignment horizontal="right" vertical="center" wrapText="1"/>
    </xf>
    <xf numFmtId="42" fontId="23" fillId="5" borderId="1" xfId="3" applyFont="1" applyFill="1" applyBorder="1" applyAlignment="1">
      <alignment horizontal="right" vertical="center"/>
    </xf>
    <xf numFmtId="42" fontId="24" fillId="4" borderId="3" xfId="3" applyFont="1" applyFill="1" applyBorder="1" applyAlignment="1">
      <alignment horizontal="right" vertical="center" wrapText="1"/>
    </xf>
    <xf numFmtId="42" fontId="24" fillId="3" borderId="0" xfId="3" applyFont="1" applyFill="1" applyBorder="1" applyAlignment="1">
      <alignment horizontal="center" vertical="center" wrapText="1"/>
    </xf>
    <xf numFmtId="42" fontId="28" fillId="6" borderId="11" xfId="3" applyFont="1" applyFill="1" applyBorder="1" applyAlignment="1">
      <alignment horizontal="right" vertical="center" wrapText="1"/>
    </xf>
    <xf numFmtId="42" fontId="22" fillId="3" borderId="3" xfId="3" applyFont="1" applyFill="1" applyBorder="1" applyAlignment="1">
      <alignment horizontal="right" vertical="center" wrapText="1"/>
    </xf>
    <xf numFmtId="3" fontId="25" fillId="0" borderId="5" xfId="0" applyNumberFormat="1" applyFont="1" applyBorder="1" applyAlignment="1">
      <alignment horizontal="center"/>
    </xf>
    <xf numFmtId="14" fontId="0" fillId="0" borderId="1" xfId="0" applyNumberFormat="1" applyFill="1" applyBorder="1" applyAlignment="1">
      <alignment wrapText="1"/>
    </xf>
    <xf numFmtId="3" fontId="24" fillId="5" borderId="1" xfId="0" applyNumberFormat="1" applyFont="1" applyFill="1" applyBorder="1" applyAlignment="1">
      <alignment horizontal="center" vertical="center" wrapText="1"/>
    </xf>
    <xf numFmtId="3" fontId="24" fillId="3" borderId="1" xfId="0" applyNumberFormat="1" applyFont="1" applyFill="1" applyBorder="1" applyAlignment="1">
      <alignment horizontal="center" vertical="center" wrapText="1"/>
    </xf>
    <xf numFmtId="0" fontId="18" fillId="0" borderId="0" xfId="0" applyNumberFormat="1" applyFont="1" applyFill="1" applyBorder="1" applyAlignment="1">
      <alignment horizontal="left" vertical="top"/>
    </xf>
    <xf numFmtId="165" fontId="20" fillId="0" borderId="1" xfId="2" applyNumberFormat="1" applyFont="1" applyBorder="1" applyAlignment="1">
      <alignment horizontal="left" vertical="top"/>
    </xf>
    <xf numFmtId="0" fontId="19" fillId="3" borderId="1" xfId="0" applyFont="1" applyFill="1" applyBorder="1" applyAlignment="1">
      <alignment horizontal="left" vertical="top" wrapText="1"/>
    </xf>
    <xf numFmtId="1" fontId="7" fillId="5" borderId="19" xfId="0" applyNumberFormat="1" applyFont="1" applyFill="1" applyBorder="1" applyAlignment="1">
      <alignment horizontal="center" vertical="center"/>
    </xf>
    <xf numFmtId="0" fontId="7" fillId="5" borderId="20" xfId="0" applyFont="1" applyFill="1" applyBorder="1" applyAlignment="1">
      <alignment horizontal="center" vertical="center"/>
    </xf>
    <xf numFmtId="165" fontId="17" fillId="5" borderId="20" xfId="2" applyNumberFormat="1" applyFont="1" applyFill="1" applyBorder="1" applyAlignment="1">
      <alignment horizontal="center" vertical="center"/>
    </xf>
    <xf numFmtId="0" fontId="22" fillId="4" borderId="1" xfId="0" applyFont="1" applyFill="1" applyBorder="1" applyAlignment="1">
      <alignment horizontal="center" vertical="center" wrapText="1" readingOrder="1"/>
    </xf>
    <xf numFmtId="166" fontId="0" fillId="0" borderId="1" xfId="8" applyNumberFormat="1" applyFont="1" applyFill="1" applyBorder="1"/>
    <xf numFmtId="166" fontId="0" fillId="0" borderId="1" xfId="8" applyNumberFormat="1" applyFont="1" applyFill="1" applyBorder="1" applyAlignment="1">
      <alignment wrapText="1"/>
    </xf>
    <xf numFmtId="0" fontId="23" fillId="0" borderId="1" xfId="0" applyFont="1" applyFill="1" applyBorder="1" applyAlignment="1">
      <alignment horizontal="left" vertical="center" wrapText="1" readingOrder="1"/>
    </xf>
    <xf numFmtId="3" fontId="24" fillId="0" borderId="1" xfId="0" applyNumberFormat="1" applyFont="1" applyFill="1" applyBorder="1" applyAlignment="1">
      <alignment horizontal="center" vertical="center" wrapText="1"/>
    </xf>
    <xf numFmtId="42" fontId="24" fillId="0" borderId="1" xfId="3" applyFont="1" applyFill="1" applyBorder="1" applyAlignment="1">
      <alignment horizontal="right" vertical="center" wrapText="1"/>
    </xf>
    <xf numFmtId="42" fontId="6" fillId="0" borderId="0" xfId="0" applyNumberFormat="1" applyFont="1"/>
    <xf numFmtId="0" fontId="3" fillId="0" borderId="0" xfId="0" applyFont="1" applyFill="1" applyBorder="1" applyAlignment="1">
      <alignment horizontal="left" vertical="top"/>
    </xf>
    <xf numFmtId="0" fontId="31" fillId="0" borderId="1" xfId="0" applyFont="1" applyBorder="1" applyAlignment="1">
      <alignment wrapText="1"/>
    </xf>
    <xf numFmtId="0" fontId="0" fillId="0" borderId="1" xfId="0" applyFill="1" applyBorder="1"/>
    <xf numFmtId="0" fontId="31" fillId="0" borderId="1" xfId="0" applyFont="1" applyFill="1" applyBorder="1" applyAlignment="1">
      <alignment wrapText="1"/>
    </xf>
    <xf numFmtId="14" fontId="0" fillId="0" borderId="1" xfId="0" applyNumberFormat="1" applyFill="1" applyBorder="1"/>
    <xf numFmtId="0" fontId="0" fillId="0" borderId="1" xfId="0" applyFill="1" applyBorder="1" applyAlignment="1">
      <alignment wrapText="1"/>
    </xf>
    <xf numFmtId="0" fontId="30" fillId="0" borderId="1" xfId="0" applyFont="1" applyFill="1" applyBorder="1" applyAlignment="1">
      <alignment wrapText="1"/>
    </xf>
    <xf numFmtId="1" fontId="7" fillId="5" borderId="15" xfId="0" applyNumberFormat="1" applyFont="1" applyFill="1" applyBorder="1" applyAlignment="1">
      <alignment horizontal="center" vertical="center"/>
    </xf>
    <xf numFmtId="0" fontId="7" fillId="5" borderId="21" xfId="0" applyFont="1" applyFill="1" applyBorder="1" applyAlignment="1">
      <alignment horizontal="center" vertical="center"/>
    </xf>
    <xf numFmtId="165" fontId="17" fillId="5" borderId="21" xfId="2" applyNumberFormat="1" applyFont="1" applyFill="1" applyBorder="1" applyAlignment="1">
      <alignment horizontal="center" vertical="center"/>
    </xf>
    <xf numFmtId="0" fontId="7" fillId="5" borderId="14" xfId="0" applyFont="1" applyFill="1" applyBorder="1" applyAlignment="1">
      <alignment horizontal="center" vertical="center" wrapText="1"/>
    </xf>
    <xf numFmtId="0" fontId="0" fillId="0" borderId="0" xfId="0" applyFill="1"/>
    <xf numFmtId="0" fontId="30" fillId="0" borderId="1" xfId="0" applyFont="1" applyFill="1" applyBorder="1" applyAlignment="1">
      <alignment horizontal="left" vertical="justify" wrapText="1"/>
    </xf>
    <xf numFmtId="0" fontId="31" fillId="0" borderId="1" xfId="0" applyFont="1" applyFill="1" applyBorder="1" applyAlignment="1">
      <alignment horizontal="justify" vertical="center"/>
    </xf>
    <xf numFmtId="0" fontId="7" fillId="5" borderId="1" xfId="0" applyFont="1" applyFill="1" applyBorder="1" applyAlignment="1">
      <alignment horizontal="center" vertical="center" wrapText="1"/>
    </xf>
    <xf numFmtId="0" fontId="8" fillId="0" borderId="0" xfId="0" applyFont="1" applyFill="1"/>
    <xf numFmtId="42" fontId="8" fillId="0" borderId="0" xfId="3" applyFont="1" applyFill="1"/>
    <xf numFmtId="165" fontId="16" fillId="0" borderId="0" xfId="2" applyNumberFormat="1" applyFont="1" applyFill="1"/>
    <xf numFmtId="0" fontId="8" fillId="0" borderId="0" xfId="0" applyFont="1" applyFill="1" applyAlignment="1">
      <alignment horizontal="center" vertical="center" wrapText="1"/>
    </xf>
    <xf numFmtId="0" fontId="19" fillId="0" borderId="1" xfId="27" applyFont="1" applyFill="1" applyBorder="1" applyAlignment="1">
      <alignment horizontal="center" vertical="center" wrapText="1"/>
    </xf>
    <xf numFmtId="42" fontId="19" fillId="0" borderId="1" xfId="3" applyFont="1" applyFill="1" applyBorder="1" applyAlignment="1">
      <alignment horizontal="center" vertical="center" wrapText="1"/>
    </xf>
    <xf numFmtId="166" fontId="19" fillId="0" borderId="1" xfId="3" applyNumberFormat="1" applyFont="1" applyFill="1" applyBorder="1" applyAlignment="1">
      <alignment horizontal="center" vertical="center" wrapText="1"/>
    </xf>
    <xf numFmtId="0" fontId="19" fillId="0" borderId="8" xfId="0" applyFont="1" applyFill="1" applyBorder="1" applyAlignment="1">
      <alignment horizontal="left" vertical="top" wrapText="1"/>
    </xf>
    <xf numFmtId="0" fontId="19" fillId="0" borderId="1" xfId="0" applyFont="1" applyFill="1" applyBorder="1" applyAlignment="1">
      <alignment horizontal="left" vertical="top" wrapText="1"/>
    </xf>
    <xf numFmtId="0" fontId="0" fillId="0" borderId="0" xfId="0" applyFont="1" applyFill="1" applyAlignment="1">
      <alignment wrapText="1"/>
    </xf>
    <xf numFmtId="0" fontId="0" fillId="0" borderId="0" xfId="0" applyFill="1" applyAlignment="1">
      <alignment wrapText="1"/>
    </xf>
    <xf numFmtId="166" fontId="0" fillId="0" borderId="0" xfId="3" applyNumberFormat="1" applyFont="1" applyFill="1"/>
    <xf numFmtId="0" fontId="0" fillId="0" borderId="0" xfId="0" applyFill="1" applyAlignment="1">
      <alignment horizontal="center" vertical="center" wrapText="1"/>
    </xf>
    <xf numFmtId="42" fontId="0" fillId="0" borderId="0" xfId="3" applyFont="1" applyFill="1"/>
    <xf numFmtId="0" fontId="30" fillId="0" borderId="1" xfId="0" applyFont="1" applyBorder="1" applyAlignment="1">
      <alignment horizontal="center" vertical="center" wrapText="1"/>
    </xf>
    <xf numFmtId="166" fontId="33" fillId="0" borderId="0" xfId="0" applyNumberFormat="1" applyFont="1" applyBorder="1"/>
    <xf numFmtId="0" fontId="33" fillId="0" borderId="0" xfId="0" applyFont="1" applyBorder="1"/>
    <xf numFmtId="0" fontId="6" fillId="0" borderId="0" xfId="0" applyFont="1" applyFill="1"/>
    <xf numFmtId="42" fontId="6" fillId="0" borderId="0" xfId="0" applyNumberFormat="1" applyFont="1" applyFill="1"/>
    <xf numFmtId="0" fontId="6" fillId="0" borderId="0" xfId="0" applyFont="1" applyFill="1" applyAlignment="1">
      <alignment horizontal="left"/>
    </xf>
    <xf numFmtId="42" fontId="6" fillId="0" borderId="0" xfId="0" applyNumberFormat="1" applyFont="1" applyFill="1" applyAlignment="1">
      <alignment horizontal="left"/>
    </xf>
    <xf numFmtId="1" fontId="7"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165" fontId="17" fillId="5" borderId="1" xfId="2" applyNumberFormat="1" applyFont="1" applyFill="1" applyBorder="1" applyAlignment="1">
      <alignment horizontal="center" vertical="center"/>
    </xf>
    <xf numFmtId="166" fontId="30" fillId="0" borderId="1" xfId="8" applyNumberFormat="1" applyFont="1" applyFill="1" applyBorder="1" applyAlignment="1">
      <alignment wrapText="1"/>
    </xf>
    <xf numFmtId="0" fontId="30" fillId="0" borderId="1" xfId="0" applyFont="1" applyBorder="1" applyAlignment="1">
      <alignment wrapText="1"/>
    </xf>
    <xf numFmtId="14" fontId="0" fillId="0" borderId="1" xfId="0" applyNumberFormat="1" applyBorder="1"/>
    <xf numFmtId="0" fontId="3" fillId="0" borderId="1" xfId="0" applyFont="1" applyBorder="1"/>
    <xf numFmtId="0" fontId="32" fillId="0" borderId="1" xfId="0" applyFont="1" applyBorder="1"/>
    <xf numFmtId="0" fontId="0" fillId="0" borderId="1" xfId="0" applyBorder="1"/>
    <xf numFmtId="3" fontId="35" fillId="0" borderId="1" xfId="2" applyNumberFormat="1" applyFont="1" applyBorder="1" applyAlignment="1">
      <alignment vertical="top"/>
    </xf>
    <xf numFmtId="0" fontId="34" fillId="0" borderId="1" xfId="0" applyFont="1" applyBorder="1" applyAlignment="1">
      <alignment wrapText="1"/>
    </xf>
    <xf numFmtId="3" fontId="0" fillId="0" borderId="1" xfId="0" applyNumberFormat="1" applyBorder="1"/>
    <xf numFmtId="42" fontId="23" fillId="0" borderId="1" xfId="3" applyFont="1" applyFill="1" applyBorder="1" applyAlignment="1">
      <alignment horizontal="right" vertical="center"/>
    </xf>
    <xf numFmtId="166" fontId="3" fillId="0" borderId="0" xfId="0" applyNumberFormat="1" applyFont="1" applyBorder="1"/>
    <xf numFmtId="0" fontId="3" fillId="0" borderId="0" xfId="0" applyFont="1" applyFill="1" applyBorder="1" applyAlignment="1"/>
    <xf numFmtId="0" fontId="7" fillId="5" borderId="1" xfId="0" applyFont="1" applyFill="1" applyBorder="1" applyAlignment="1">
      <alignment horizontal="center" vertical="justify" wrapText="1"/>
    </xf>
    <xf numFmtId="0" fontId="32" fillId="0" borderId="1" xfId="0" applyFont="1" applyFill="1" applyBorder="1"/>
    <xf numFmtId="0" fontId="0" fillId="0" borderId="1" xfId="0" applyBorder="1" applyAlignment="1">
      <alignment horizontal="center" vertical="center"/>
    </xf>
    <xf numFmtId="0" fontId="31" fillId="0" borderId="1" xfId="0" applyFont="1" applyBorder="1" applyAlignment="1">
      <alignment horizontal="center" vertical="center" wrapText="1"/>
    </xf>
    <xf numFmtId="14" fontId="0" fillId="0" borderId="1" xfId="8" applyNumberFormat="1" applyFont="1" applyBorder="1" applyAlignment="1">
      <alignment horizontal="center" vertical="center"/>
    </xf>
    <xf numFmtId="166" fontId="0" fillId="0" borderId="1" xfId="8" applyNumberFormat="1" applyFont="1" applyBorder="1" applyAlignment="1">
      <alignment horizontal="center" vertical="center"/>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Fill="1" applyBorder="1" applyAlignment="1">
      <alignment wrapText="1"/>
    </xf>
    <xf numFmtId="0" fontId="31" fillId="0" borderId="0" xfId="0" applyFont="1" applyFill="1" applyBorder="1" applyAlignment="1">
      <alignment wrapText="1"/>
    </xf>
    <xf numFmtId="14" fontId="0" fillId="0" borderId="0" xfId="0" applyNumberFormat="1" applyFill="1" applyBorder="1" applyAlignment="1">
      <alignment wrapText="1"/>
    </xf>
    <xf numFmtId="0" fontId="0" fillId="0" borderId="0" xfId="0" applyBorder="1" applyAlignment="1">
      <alignment wrapText="1"/>
    </xf>
    <xf numFmtId="166" fontId="0" fillId="0" borderId="1" xfId="8" applyNumberFormat="1" applyFont="1" applyFill="1" applyBorder="1" applyAlignment="1">
      <alignment horizontal="center" vertical="center"/>
    </xf>
    <xf numFmtId="1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0" fontId="30" fillId="0" borderId="1" xfId="0" applyFont="1" applyFill="1" applyBorder="1" applyAlignment="1">
      <alignment horizontal="center" wrapText="1"/>
    </xf>
    <xf numFmtId="0" fontId="36" fillId="0" borderId="1" xfId="0" applyFont="1" applyBorder="1" applyAlignment="1">
      <alignment wrapText="1"/>
    </xf>
    <xf numFmtId="0" fontId="32" fillId="0" borderId="1" xfId="0" applyFont="1" applyBorder="1" applyAlignment="1">
      <alignment wrapText="1"/>
    </xf>
    <xf numFmtId="0" fontId="0" fillId="0" borderId="1" xfId="0" applyBorder="1" applyAlignment="1">
      <alignment horizontal="center" wrapText="1"/>
    </xf>
    <xf numFmtId="0" fontId="30" fillId="0" borderId="1" xfId="0" applyFont="1" applyBorder="1" applyAlignment="1">
      <alignment horizontal="center" wrapText="1"/>
    </xf>
    <xf numFmtId="14" fontId="0" fillId="0" borderId="1" xfId="0" applyNumberFormat="1" applyBorder="1" applyAlignment="1">
      <alignment horizontal="center" wrapText="1"/>
    </xf>
    <xf numFmtId="3" fontId="0" fillId="0" borderId="1" xfId="0" applyNumberFormat="1" applyBorder="1" applyAlignment="1">
      <alignment horizontal="center" wrapText="1"/>
    </xf>
    <xf numFmtId="3" fontId="3" fillId="0" borderId="0" xfId="0" applyNumberFormat="1" applyFont="1" applyBorder="1"/>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166" fontId="0" fillId="0" borderId="3" xfId="8" applyNumberFormat="1" applyFont="1" applyFill="1" applyBorder="1" applyAlignment="1">
      <alignment horizontal="center" vertical="center"/>
    </xf>
    <xf numFmtId="0" fontId="32" fillId="0" borderId="1" xfId="0" applyFont="1" applyFill="1" applyBorder="1" applyAlignment="1">
      <alignment wrapText="1"/>
    </xf>
    <xf numFmtId="0" fontId="34" fillId="0" borderId="1" xfId="0" applyFont="1" applyFill="1" applyBorder="1" applyAlignment="1">
      <alignment wrapText="1"/>
    </xf>
    <xf numFmtId="3" fontId="0" fillId="0" borderId="1" xfId="0" applyNumberFormat="1" applyFill="1" applyBorder="1"/>
    <xf numFmtId="0" fontId="3" fillId="0" borderId="0" xfId="0" applyFont="1" applyFill="1" applyBorder="1" applyAlignment="1">
      <alignment horizontal="left"/>
    </xf>
    <xf numFmtId="14" fontId="0" fillId="0" borderId="1" xfId="0" applyNumberFormat="1" applyBorder="1" applyAlignment="1">
      <alignment wrapText="1"/>
    </xf>
    <xf numFmtId="3" fontId="0" fillId="0" borderId="1" xfId="0" applyNumberFormat="1" applyBorder="1" applyAlignment="1">
      <alignment wrapText="1"/>
    </xf>
    <xf numFmtId="0" fontId="0" fillId="0" borderId="1" xfId="0" applyBorder="1" applyAlignment="1">
      <alignment wrapText="1"/>
    </xf>
    <xf numFmtId="166" fontId="0" fillId="0" borderId="22" xfId="8" applyNumberFormat="1" applyFont="1" applyBorder="1" applyAlignment="1">
      <alignment horizontal="center" vertical="center"/>
    </xf>
    <xf numFmtId="3" fontId="0" fillId="0" borderId="0" xfId="0" applyNumberFormat="1" applyFill="1"/>
    <xf numFmtId="3" fontId="0" fillId="0" borderId="0" xfId="0" applyNumberFormat="1" applyFill="1" applyBorder="1" applyAlignment="1">
      <alignment horizontal="center" vertical="center" wrapText="1"/>
    </xf>
    <xf numFmtId="0" fontId="37" fillId="0" borderId="0" xfId="0" applyFont="1" applyFill="1" applyBorder="1" applyAlignment="1">
      <alignment horizontal="left" vertical="top"/>
    </xf>
    <xf numFmtId="0" fontId="38" fillId="0" borderId="0" xfId="0" applyFont="1" applyFill="1" applyBorder="1" applyAlignment="1">
      <alignment horizontal="left" vertical="top"/>
    </xf>
    <xf numFmtId="0" fontId="9" fillId="3" borderId="0"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Border="1" applyAlignment="1">
      <alignment horizontal="left" vertical="center"/>
    </xf>
    <xf numFmtId="0" fontId="25" fillId="7" borderId="4"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25" fillId="7" borderId="12" xfId="0" applyFont="1" applyFill="1" applyBorder="1" applyAlignment="1">
      <alignment horizontal="center" vertical="center" wrapText="1"/>
    </xf>
    <xf numFmtId="3" fontId="25" fillId="7" borderId="13" xfId="0" applyNumberFormat="1" applyFont="1" applyFill="1" applyBorder="1" applyAlignment="1">
      <alignment horizontal="center" vertical="center"/>
    </xf>
    <xf numFmtId="42" fontId="24" fillId="7" borderId="1" xfId="3" applyFont="1" applyFill="1" applyBorder="1" applyAlignment="1">
      <alignment horizontal="right" vertical="center" wrapText="1"/>
    </xf>
    <xf numFmtId="0" fontId="28" fillId="3" borderId="9"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11" fillId="0" borderId="0" xfId="0" applyFont="1" applyBorder="1" applyAlignment="1">
      <alignment horizontal="left" vertical="center"/>
    </xf>
    <xf numFmtId="0" fontId="3" fillId="0" borderId="0" xfId="0" applyFont="1" applyBorder="1" applyAlignment="1">
      <alignment horizontal="left" vertical="center"/>
    </xf>
    <xf numFmtId="0" fontId="25" fillId="2" borderId="4" xfId="0" applyFont="1" applyFill="1" applyBorder="1" applyAlignment="1">
      <alignment horizontal="center" vertical="center"/>
    </xf>
    <xf numFmtId="0" fontId="25" fillId="2" borderId="6" xfId="0" applyFont="1" applyFill="1" applyBorder="1" applyAlignment="1">
      <alignment horizontal="center" vertical="center"/>
    </xf>
    <xf numFmtId="3" fontId="25" fillId="2" borderId="3" xfId="0" applyNumberFormat="1" applyFont="1" applyFill="1" applyBorder="1" applyAlignment="1">
      <alignment horizontal="center" vertical="center"/>
    </xf>
    <xf numFmtId="0" fontId="25" fillId="2" borderId="8" xfId="0" applyFont="1" applyFill="1" applyBorder="1" applyAlignment="1">
      <alignment horizontal="center" vertical="center"/>
    </xf>
    <xf numFmtId="42" fontId="22" fillId="2" borderId="3" xfId="3" applyFont="1" applyFill="1" applyBorder="1" applyAlignment="1">
      <alignment horizontal="right" vertical="center" wrapText="1"/>
    </xf>
    <xf numFmtId="42" fontId="22" fillId="2" borderId="8" xfId="3" applyFont="1" applyFill="1" applyBorder="1" applyAlignment="1">
      <alignment horizontal="right" vertical="center" wrapText="1"/>
    </xf>
    <xf numFmtId="0" fontId="27" fillId="2" borderId="14" xfId="0" applyFont="1" applyFill="1" applyBorder="1" applyAlignment="1">
      <alignment horizontal="center" vertical="center"/>
    </xf>
    <xf numFmtId="0" fontId="27" fillId="2" borderId="15" xfId="0" applyFont="1" applyFill="1" applyBorder="1" applyAlignment="1">
      <alignment horizontal="center" vertical="center"/>
    </xf>
    <xf numFmtId="0" fontId="15" fillId="3" borderId="2" xfId="0" applyFont="1" applyFill="1" applyBorder="1" applyAlignment="1">
      <alignment horizontal="center" vertical="center" wrapText="1" readingOrder="1"/>
    </xf>
    <xf numFmtId="0" fontId="15" fillId="3" borderId="0" xfId="0" applyFont="1" applyFill="1" applyBorder="1" applyAlignment="1">
      <alignment horizontal="center" vertical="center" wrapText="1" readingOrder="1"/>
    </xf>
    <xf numFmtId="17" fontId="22" fillId="4" borderId="1" xfId="0" applyNumberFormat="1" applyFont="1" applyFill="1" applyBorder="1" applyAlignment="1">
      <alignment horizontal="center" vertical="center" wrapText="1" readingOrder="1"/>
    </xf>
    <xf numFmtId="0" fontId="22" fillId="4" borderId="1" xfId="0" applyFont="1" applyFill="1" applyBorder="1" applyAlignment="1">
      <alignment horizontal="center" vertical="center" wrapText="1" readingOrder="1"/>
    </xf>
    <xf numFmtId="0" fontId="22" fillId="3" borderId="1" xfId="0" applyFont="1" applyFill="1" applyBorder="1" applyAlignment="1">
      <alignment horizontal="center" vertical="center" wrapText="1" readingOrder="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30" fillId="0" borderId="1" xfId="0" applyFont="1" applyBorder="1"/>
    <xf numFmtId="0" fontId="31" fillId="0" borderId="1" xfId="0" applyFont="1" applyBorder="1"/>
  </cellXfs>
  <cellStyles count="28">
    <cellStyle name="40% - Énfasis1" xfId="27" builtinId="31"/>
    <cellStyle name="Moneda" xfId="8" builtinId="4"/>
    <cellStyle name="Moneda [0]" xfId="3" builtinId="7"/>
    <cellStyle name="Moneda [0] 2" xfId="4"/>
    <cellStyle name="Moneda [0] 3" xfId="10"/>
    <cellStyle name="Moneda [0] 3 2" xfId="26"/>
    <cellStyle name="Moneda 10" xfId="14"/>
    <cellStyle name="Moneda 11" xfId="15"/>
    <cellStyle name="Moneda 12" xfId="16"/>
    <cellStyle name="Moneda 13" xfId="17"/>
    <cellStyle name="Moneda 14" xfId="18"/>
    <cellStyle name="Moneda 14 2" xfId="19"/>
    <cellStyle name="Moneda 2" xfId="2"/>
    <cellStyle name="Moneda 23" xfId="20"/>
    <cellStyle name="Moneda 3" xfId="5"/>
    <cellStyle name="Moneda 31" xfId="21"/>
    <cellStyle name="Moneda 37" xfId="22"/>
    <cellStyle name="Moneda 4" xfId="6"/>
    <cellStyle name="Moneda 43" xfId="23"/>
    <cellStyle name="Moneda 5" xfId="7"/>
    <cellStyle name="Moneda 50" xfId="24"/>
    <cellStyle name="Moneda 56" xfId="25"/>
    <cellStyle name="Moneda 6" xfId="9"/>
    <cellStyle name="Moneda 7" xfId="11"/>
    <cellStyle name="Moneda 8" xfId="12"/>
    <cellStyle name="Moneda 9" xfId="1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8</xdr:row>
      <xdr:rowOff>0</xdr:rowOff>
    </xdr:from>
    <xdr:ext cx="184731" cy="264560"/>
    <xdr:sp macro="" textlink="">
      <xdr:nvSpPr>
        <xdr:cNvPr id="3" name="CuadroTexto 2"/>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4" name="CuadroTexto 3"/>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5" name="CuadroTexto 4"/>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6" name="CuadroTexto 5"/>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8</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7</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5</xdr:col>
      <xdr:colOff>57922</xdr:colOff>
      <xdr:row>0</xdr:row>
      <xdr:rowOff>0</xdr:rowOff>
    </xdr:from>
    <xdr:ext cx="184731" cy="264560"/>
    <xdr:sp macro="" textlink="">
      <xdr:nvSpPr>
        <xdr:cNvPr id="9" name="CuadroTexto 8"/>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5</xdr:col>
      <xdr:colOff>57922</xdr:colOff>
      <xdr:row>0</xdr:row>
      <xdr:rowOff>0</xdr:rowOff>
    </xdr:from>
    <xdr:ext cx="184731" cy="264560"/>
    <xdr:sp macro="" textlink="">
      <xdr:nvSpPr>
        <xdr:cNvPr id="10" name="CuadroTexto 9"/>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5</xdr:row>
      <xdr:rowOff>0</xdr:rowOff>
    </xdr:from>
    <xdr:ext cx="184731" cy="264560"/>
    <xdr:sp macro="" textlink="">
      <xdr:nvSpPr>
        <xdr:cNvPr id="11" name="CuadroTexto 10"/>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5</xdr:row>
      <xdr:rowOff>0</xdr:rowOff>
    </xdr:from>
    <xdr:ext cx="184731" cy="264560"/>
    <xdr:sp macro="" textlink="">
      <xdr:nvSpPr>
        <xdr:cNvPr id="12" name="CuadroTexto 11"/>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9</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9</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9</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9</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7" name="CuadroTexto 3"/>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8" name="CuadroTexto 4"/>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9" name="CuadroTexto 8"/>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10" name="CuadroTexto 9"/>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1" name="CuadroTexto 3"/>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2" name="CuadroTexto 4"/>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57922</xdr:colOff>
      <xdr:row>16</xdr:row>
      <xdr:rowOff>0</xdr:rowOff>
    </xdr:from>
    <xdr:ext cx="184731" cy="264560"/>
    <xdr:sp macro="" textlink="">
      <xdr:nvSpPr>
        <xdr:cNvPr id="3" name="CuadroTexto 3"/>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16</xdr:row>
      <xdr:rowOff>0</xdr:rowOff>
    </xdr:from>
    <xdr:ext cx="184731" cy="264560"/>
    <xdr:sp macro="" textlink="">
      <xdr:nvSpPr>
        <xdr:cNvPr id="4" name="CuadroTexto 4"/>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16</xdr:row>
      <xdr:rowOff>0</xdr:rowOff>
    </xdr:from>
    <xdr:ext cx="184731" cy="264560"/>
    <xdr:sp macro="" textlink="">
      <xdr:nvSpPr>
        <xdr:cNvPr id="5" name="CuadroTexto 4"/>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16</xdr:row>
      <xdr:rowOff>0</xdr:rowOff>
    </xdr:from>
    <xdr:ext cx="184731" cy="264560"/>
    <xdr:sp macro="" textlink="">
      <xdr:nvSpPr>
        <xdr:cNvPr id="6" name="CuadroTexto 5"/>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16</xdr:row>
      <xdr:rowOff>0</xdr:rowOff>
    </xdr:from>
    <xdr:ext cx="184731" cy="264560"/>
    <xdr:sp macro="" textlink="">
      <xdr:nvSpPr>
        <xdr:cNvPr id="9" name="CuadroTexto 3"/>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16</xdr:row>
      <xdr:rowOff>0</xdr:rowOff>
    </xdr:from>
    <xdr:ext cx="184731" cy="264560"/>
    <xdr:sp macro="" textlink="">
      <xdr:nvSpPr>
        <xdr:cNvPr id="10" name="CuadroTexto 4"/>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190501</xdr:colOff>
      <xdr:row>0</xdr:row>
      <xdr:rowOff>158750</xdr:rowOff>
    </xdr:from>
    <xdr:to>
      <xdr:col>1</xdr:col>
      <xdr:colOff>901701</xdr:colOff>
      <xdr:row>1</xdr:row>
      <xdr:rowOff>406400</xdr:rowOff>
    </xdr:to>
    <xdr:pic>
      <xdr:nvPicPr>
        <xdr:cNvPr id="1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2019300" cy="1428750"/>
        </a:xfrm>
        <a:prstGeom prst="rect">
          <a:avLst/>
        </a:prstGeom>
        <a:noFill/>
        <a:ln>
          <a:noFill/>
        </a:ln>
      </xdr:spPr>
    </xdr:pic>
    <xdr:clientData/>
  </xdr:twoCellAnchor>
  <xdr:oneCellAnchor>
    <xdr:from>
      <xdr:col>9</xdr:col>
      <xdr:colOff>57922</xdr:colOff>
      <xdr:row>16</xdr:row>
      <xdr:rowOff>0</xdr:rowOff>
    </xdr:from>
    <xdr:ext cx="184731" cy="264560"/>
    <xdr:sp macro="" textlink="">
      <xdr:nvSpPr>
        <xdr:cNvPr id="11" name="CuadroTexto 3"/>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16</xdr:row>
      <xdr:rowOff>0</xdr:rowOff>
    </xdr:from>
    <xdr:ext cx="184731" cy="264560"/>
    <xdr:sp macro="" textlink="">
      <xdr:nvSpPr>
        <xdr:cNvPr id="13" name="CuadroTexto 4"/>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16</xdr:row>
      <xdr:rowOff>0</xdr:rowOff>
    </xdr:from>
    <xdr:ext cx="184731" cy="264560"/>
    <xdr:sp macro="" textlink="">
      <xdr:nvSpPr>
        <xdr:cNvPr id="14"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16</xdr:row>
      <xdr:rowOff>0</xdr:rowOff>
    </xdr:from>
    <xdr:ext cx="184731" cy="264560"/>
    <xdr:sp macro="" textlink="">
      <xdr:nvSpPr>
        <xdr:cNvPr id="15"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16</xdr:row>
      <xdr:rowOff>0</xdr:rowOff>
    </xdr:from>
    <xdr:ext cx="184731" cy="264560"/>
    <xdr:sp macro="" textlink="">
      <xdr:nvSpPr>
        <xdr:cNvPr id="16"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16</xdr:row>
      <xdr:rowOff>0</xdr:rowOff>
    </xdr:from>
    <xdr:ext cx="184731" cy="264560"/>
    <xdr:sp macro="" textlink="">
      <xdr:nvSpPr>
        <xdr:cNvPr id="17"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8" name="CuadroTexto 3"/>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9" name="CuadroTexto 4"/>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0" name="CuadroTexto 3"/>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1" name="CuadroTexto 4"/>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2" name="CuadroTexto 3"/>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3" name="CuadroTexto 4"/>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57922</xdr:colOff>
      <xdr:row>10</xdr:row>
      <xdr:rowOff>0</xdr:rowOff>
    </xdr:from>
    <xdr:ext cx="184731" cy="264560"/>
    <xdr:sp macro="" textlink="">
      <xdr:nvSpPr>
        <xdr:cNvPr id="2"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10</xdr:row>
      <xdr:rowOff>0</xdr:rowOff>
    </xdr:from>
    <xdr:ext cx="184731" cy="264560"/>
    <xdr:sp macro="" textlink="">
      <xdr:nvSpPr>
        <xdr:cNvPr id="3"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10</xdr:row>
      <xdr:rowOff>0</xdr:rowOff>
    </xdr:from>
    <xdr:ext cx="184731" cy="264560"/>
    <xdr:sp macro="" textlink="">
      <xdr:nvSpPr>
        <xdr:cNvPr id="4"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10</xdr:row>
      <xdr:rowOff>0</xdr:rowOff>
    </xdr:from>
    <xdr:ext cx="184731" cy="264560"/>
    <xdr:sp macro="" textlink="">
      <xdr:nvSpPr>
        <xdr:cNvPr id="5"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10</xdr:row>
      <xdr:rowOff>0</xdr:rowOff>
    </xdr:from>
    <xdr:ext cx="184731" cy="264560"/>
    <xdr:sp macro="" textlink="">
      <xdr:nvSpPr>
        <xdr:cNvPr id="6"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10</xdr:row>
      <xdr:rowOff>0</xdr:rowOff>
    </xdr:from>
    <xdr:ext cx="184731" cy="264560"/>
    <xdr:sp macro="" textlink="">
      <xdr:nvSpPr>
        <xdr:cNvPr id="7"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190501</xdr:colOff>
      <xdr:row>0</xdr:row>
      <xdr:rowOff>158750</xdr:rowOff>
    </xdr:from>
    <xdr:to>
      <xdr:col>1</xdr:col>
      <xdr:colOff>14954</xdr:colOff>
      <xdr:row>1</xdr:row>
      <xdr:rowOff>406400</xdr:rowOff>
    </xdr:to>
    <xdr:pic>
      <xdr:nvPicPr>
        <xdr:cNvPr id="8"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2016125" cy="1428750"/>
        </a:xfrm>
        <a:prstGeom prst="rect">
          <a:avLst/>
        </a:prstGeom>
        <a:noFill/>
        <a:ln>
          <a:noFill/>
        </a:ln>
      </xdr:spPr>
    </xdr:pic>
    <xdr:clientData/>
  </xdr:twoCellAnchor>
  <xdr:oneCellAnchor>
    <xdr:from>
      <xdr:col>9</xdr:col>
      <xdr:colOff>57922</xdr:colOff>
      <xdr:row>10</xdr:row>
      <xdr:rowOff>0</xdr:rowOff>
    </xdr:from>
    <xdr:ext cx="184731" cy="264560"/>
    <xdr:sp macro="" textlink="">
      <xdr:nvSpPr>
        <xdr:cNvPr id="9"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10</xdr:row>
      <xdr:rowOff>0</xdr:rowOff>
    </xdr:from>
    <xdr:ext cx="184731" cy="264560"/>
    <xdr:sp macro="" textlink="">
      <xdr:nvSpPr>
        <xdr:cNvPr id="10"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10</xdr:row>
      <xdr:rowOff>0</xdr:rowOff>
    </xdr:from>
    <xdr:ext cx="184731" cy="264560"/>
    <xdr:sp macro="" textlink="">
      <xdr:nvSpPr>
        <xdr:cNvPr id="11"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10</xdr:row>
      <xdr:rowOff>0</xdr:rowOff>
    </xdr:from>
    <xdr:ext cx="184731" cy="264560"/>
    <xdr:sp macro="" textlink="">
      <xdr:nvSpPr>
        <xdr:cNvPr id="12"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10</xdr:row>
      <xdr:rowOff>0</xdr:rowOff>
    </xdr:from>
    <xdr:ext cx="184731" cy="264560"/>
    <xdr:sp macro="" textlink="">
      <xdr:nvSpPr>
        <xdr:cNvPr id="13"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10</xdr:row>
      <xdr:rowOff>0</xdr:rowOff>
    </xdr:from>
    <xdr:ext cx="184731" cy="264560"/>
    <xdr:sp macro="" textlink="">
      <xdr:nvSpPr>
        <xdr:cNvPr id="14"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5"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6"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7"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8"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9"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20"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39688</xdr:colOff>
      <xdr:row>0</xdr:row>
      <xdr:rowOff>269875</xdr:rowOff>
    </xdr:from>
    <xdr:to>
      <xdr:col>1</xdr:col>
      <xdr:colOff>71438</xdr:colOff>
      <xdr:row>3</xdr:row>
      <xdr:rowOff>0</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8" y="269875"/>
          <a:ext cx="1214438" cy="1039813"/>
        </a:xfrm>
        <a:prstGeom prst="rect">
          <a:avLst/>
        </a:prstGeom>
        <a:noFill/>
        <a:ln>
          <a:noFill/>
        </a:ln>
      </xdr:spPr>
    </xdr:pic>
    <xdr:clientData/>
  </xdr:twoCellAnchor>
  <xdr:oneCellAnchor>
    <xdr:from>
      <xdr:col>4</xdr:col>
      <xdr:colOff>0</xdr:colOff>
      <xdr:row>6</xdr:row>
      <xdr:rowOff>0</xdr:rowOff>
    </xdr:from>
    <xdr:ext cx="184731" cy="264560"/>
    <xdr:sp macro="" textlink="">
      <xdr:nvSpPr>
        <xdr:cNvPr id="3" name="CuadroTexto 2"/>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4" name="CuadroTexto 3"/>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5" name="CuadroTexto 4"/>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6" name="CuadroTexto 5"/>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16"/>
  <sheetViews>
    <sheetView zoomScale="120" zoomScaleNormal="120" workbookViewId="0">
      <selection activeCell="H9" sqref="H9"/>
    </sheetView>
  </sheetViews>
  <sheetFormatPr baseColWidth="10" defaultColWidth="23.7109375" defaultRowHeight="15" x14ac:dyDescent="0.25"/>
  <cols>
    <col min="1" max="1" width="17.7109375" style="5" customWidth="1"/>
    <col min="2" max="2" width="30.7109375" style="4" customWidth="1"/>
    <col min="3" max="3" width="57.5703125" style="4" customWidth="1"/>
    <col min="4" max="5" width="13.42578125" style="4" customWidth="1"/>
    <col min="6" max="6" width="20.5703125" style="36" customWidth="1"/>
    <col min="7" max="7" width="24" style="8" customWidth="1"/>
    <col min="8" max="16384" width="23.7109375" style="4"/>
  </cols>
  <sheetData>
    <row r="1" spans="1:8" ht="35.1" customHeight="1" x14ac:dyDescent="0.25">
      <c r="A1" s="6"/>
      <c r="B1" s="6"/>
      <c r="C1" s="6"/>
      <c r="D1" s="6"/>
      <c r="E1" s="6"/>
      <c r="F1" s="34"/>
      <c r="G1" s="7"/>
    </row>
    <row r="2" spans="1:8" ht="35.1" customHeight="1" x14ac:dyDescent="0.2">
      <c r="A2" s="151" t="s">
        <v>45</v>
      </c>
      <c r="B2" s="151"/>
      <c r="C2" s="151"/>
      <c r="D2" s="151"/>
      <c r="E2" s="151"/>
      <c r="F2" s="151"/>
      <c r="G2" s="151"/>
    </row>
    <row r="3" spans="1:8" ht="35.1" customHeight="1" thickBot="1" x14ac:dyDescent="0.25">
      <c r="A3" s="151" t="s">
        <v>68</v>
      </c>
      <c r="B3" s="151"/>
      <c r="C3" s="151"/>
      <c r="D3" s="151"/>
      <c r="E3" s="151"/>
      <c r="F3" s="151"/>
      <c r="G3" s="151"/>
    </row>
    <row r="4" spans="1:8" ht="37.5" customHeight="1" x14ac:dyDescent="0.2">
      <c r="A4" s="17" t="s">
        <v>23</v>
      </c>
      <c r="B4" s="18" t="s">
        <v>1</v>
      </c>
      <c r="C4" s="18" t="s">
        <v>0</v>
      </c>
      <c r="D4" s="18" t="s">
        <v>2</v>
      </c>
      <c r="E4" s="18" t="s">
        <v>30</v>
      </c>
      <c r="F4" s="35" t="s">
        <v>3</v>
      </c>
      <c r="G4" s="19" t="s">
        <v>5</v>
      </c>
    </row>
    <row r="5" spans="1:8" s="1" customFormat="1" ht="78" customHeight="1" x14ac:dyDescent="0.25">
      <c r="A5" s="90"/>
      <c r="B5" s="115"/>
      <c r="C5" s="90"/>
      <c r="D5" s="119"/>
      <c r="E5" s="119"/>
      <c r="F5" s="108"/>
      <c r="G5" s="120"/>
    </row>
    <row r="6" spans="1:8" s="1" customFormat="1" ht="48" customHeight="1" x14ac:dyDescent="0.3">
      <c r="A6" s="90"/>
      <c r="B6" s="115"/>
      <c r="C6" s="90"/>
      <c r="D6" s="119"/>
      <c r="E6" s="119"/>
      <c r="F6" s="100"/>
      <c r="G6" s="128"/>
    </row>
    <row r="7" spans="1:8" s="1" customFormat="1" ht="15" customHeight="1" x14ac:dyDescent="0.25">
      <c r="A7" s="121"/>
      <c r="B7" s="122"/>
      <c r="C7" s="122"/>
      <c r="D7" s="123"/>
      <c r="E7" s="123"/>
      <c r="F7" s="56">
        <f>SUM(F5:F6)</f>
        <v>0</v>
      </c>
      <c r="G7" s="66" t="s">
        <v>31</v>
      </c>
    </row>
    <row r="8" spans="1:8" s="1" customFormat="1" ht="15" customHeight="1" x14ac:dyDescent="0.25">
      <c r="A8" s="20"/>
      <c r="B8" s="21"/>
      <c r="C8" s="21"/>
      <c r="D8" s="22"/>
      <c r="E8" s="48"/>
      <c r="F8" s="56"/>
      <c r="G8" s="50" t="s">
        <v>44</v>
      </c>
      <c r="H8" s="106"/>
    </row>
    <row r="9" spans="1:8" ht="15" customHeight="1" x14ac:dyDescent="0.25">
      <c r="F9" s="56"/>
      <c r="G9" s="50" t="s">
        <v>50</v>
      </c>
      <c r="H9" s="111"/>
    </row>
    <row r="10" spans="1:8" x14ac:dyDescent="0.25">
      <c r="C10" s="124"/>
      <c r="F10" s="4"/>
      <c r="G10" s="4"/>
    </row>
    <row r="11" spans="1:8" ht="11.25" x14ac:dyDescent="0.2">
      <c r="F11" s="4"/>
      <c r="G11" s="4"/>
    </row>
    <row r="12" spans="1:8" ht="11.25" x14ac:dyDescent="0.2">
      <c r="F12" s="4"/>
      <c r="G12" s="4"/>
    </row>
    <row r="13" spans="1:8" ht="11.25" x14ac:dyDescent="0.2">
      <c r="F13" s="4"/>
      <c r="G13" s="4"/>
    </row>
    <row r="14" spans="1:8" ht="11.25" x14ac:dyDescent="0.2">
      <c r="F14" s="4"/>
      <c r="G14" s="4"/>
    </row>
    <row r="16" spans="1:8" ht="16.5" x14ac:dyDescent="0.25">
      <c r="G16" s="90"/>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14"/>
  <sheetViews>
    <sheetView zoomScale="120" zoomScaleNormal="120" workbookViewId="0">
      <selection activeCell="F5" sqref="F5:F6"/>
    </sheetView>
  </sheetViews>
  <sheetFormatPr baseColWidth="10" defaultColWidth="23.7109375" defaultRowHeight="15" x14ac:dyDescent="0.25"/>
  <cols>
    <col min="1" max="1" width="17.7109375" style="5" customWidth="1"/>
    <col min="2" max="2" width="30.7109375" style="4" customWidth="1"/>
    <col min="3" max="3" width="57.5703125" style="4" customWidth="1"/>
    <col min="4" max="5" width="13.42578125" style="4" customWidth="1"/>
    <col min="6" max="6" width="20.5703125" style="36" customWidth="1"/>
    <col min="7" max="7" width="20.7109375" style="8" customWidth="1"/>
    <col min="8" max="16384" width="23.7109375" style="4"/>
  </cols>
  <sheetData>
    <row r="1" spans="1:8" ht="35.1" customHeight="1" x14ac:dyDescent="0.25">
      <c r="A1" s="6"/>
      <c r="B1" s="6"/>
      <c r="C1" s="6"/>
      <c r="D1" s="6"/>
      <c r="E1" s="6"/>
      <c r="F1" s="34"/>
      <c r="G1" s="7"/>
    </row>
    <row r="2" spans="1:8" ht="35.1" customHeight="1" x14ac:dyDescent="0.2">
      <c r="A2" s="151" t="s">
        <v>35</v>
      </c>
      <c r="B2" s="151"/>
      <c r="C2" s="151"/>
      <c r="D2" s="151"/>
      <c r="E2" s="151"/>
      <c r="F2" s="151"/>
      <c r="G2" s="151"/>
    </row>
    <row r="3" spans="1:8" ht="35.1" customHeight="1" thickBot="1" x14ac:dyDescent="0.25">
      <c r="A3" s="151" t="s">
        <v>71</v>
      </c>
      <c r="B3" s="151"/>
      <c r="C3" s="151"/>
      <c r="D3" s="151"/>
      <c r="E3" s="151"/>
      <c r="F3" s="151"/>
      <c r="G3" s="151"/>
    </row>
    <row r="4" spans="1:8" ht="37.5" customHeight="1" x14ac:dyDescent="0.2">
      <c r="A4" s="17" t="s">
        <v>23</v>
      </c>
      <c r="B4" s="18" t="s">
        <v>1</v>
      </c>
      <c r="C4" s="18" t="s">
        <v>0</v>
      </c>
      <c r="D4" s="18" t="s">
        <v>2</v>
      </c>
      <c r="E4" s="18" t="s">
        <v>30</v>
      </c>
      <c r="F4" s="35" t="s">
        <v>3</v>
      </c>
      <c r="G4" s="75" t="s">
        <v>5</v>
      </c>
    </row>
    <row r="5" spans="1:8" s="1" customFormat="1" ht="95.25" customHeight="1" x14ac:dyDescent="0.3">
      <c r="A5" s="130" t="s">
        <v>76</v>
      </c>
      <c r="B5" s="101" t="s">
        <v>77</v>
      </c>
      <c r="C5" s="101" t="s">
        <v>80</v>
      </c>
      <c r="D5" s="143">
        <v>45131</v>
      </c>
      <c r="E5" s="143">
        <v>45161</v>
      </c>
      <c r="F5" s="144">
        <v>21029799</v>
      </c>
      <c r="G5" s="145" t="s">
        <v>4</v>
      </c>
    </row>
    <row r="6" spans="1:8" s="1" customFormat="1" ht="65.25" customHeight="1" x14ac:dyDescent="0.3">
      <c r="A6" s="130" t="s">
        <v>78</v>
      </c>
      <c r="B6" s="101" t="s">
        <v>79</v>
      </c>
      <c r="C6" s="101" t="s">
        <v>81</v>
      </c>
      <c r="D6" s="143">
        <v>45137</v>
      </c>
      <c r="E6" s="143">
        <v>45168</v>
      </c>
      <c r="F6" s="144">
        <v>39514188</v>
      </c>
      <c r="G6" s="145" t="s">
        <v>4</v>
      </c>
    </row>
    <row r="7" spans="1:8" ht="15" customHeight="1" x14ac:dyDescent="0.25">
      <c r="A7" s="66"/>
      <c r="B7" s="64"/>
      <c r="C7" s="64"/>
      <c r="D7" s="45"/>
      <c r="E7" s="45"/>
      <c r="F7" s="56">
        <f>SUM(F5:F6)</f>
        <v>60543987</v>
      </c>
      <c r="G7" s="66" t="s">
        <v>31</v>
      </c>
      <c r="H7" s="142"/>
    </row>
    <row r="8" spans="1:8" x14ac:dyDescent="0.25">
      <c r="A8" s="20"/>
      <c r="B8" s="21"/>
      <c r="C8" s="21"/>
      <c r="D8" s="22"/>
      <c r="E8" s="48"/>
      <c r="F8" s="56"/>
      <c r="G8" s="50" t="s">
        <v>4</v>
      </c>
      <c r="H8" s="1">
        <v>2</v>
      </c>
    </row>
    <row r="9" spans="1:8" x14ac:dyDescent="0.25">
      <c r="F9" s="56"/>
      <c r="G9" s="50"/>
      <c r="H9" s="1"/>
    </row>
    <row r="10" spans="1:8" ht="11.25" x14ac:dyDescent="0.2">
      <c r="F10" s="4"/>
      <c r="G10" s="4"/>
    </row>
    <row r="11" spans="1:8" ht="11.25" x14ac:dyDescent="0.2">
      <c r="F11" s="4"/>
      <c r="G11" s="4"/>
    </row>
    <row r="12" spans="1:8" ht="11.25" x14ac:dyDescent="0.2">
      <c r="F12" s="4"/>
      <c r="G12" s="4"/>
    </row>
    <row r="13" spans="1:8" ht="11.25" x14ac:dyDescent="0.2">
      <c r="F13" s="4"/>
      <c r="G13" s="4"/>
    </row>
    <row r="14" spans="1:8" ht="11.25" x14ac:dyDescent="0.2">
      <c r="F14" s="4"/>
      <c r="G14"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11"/>
  <sheetViews>
    <sheetView zoomScale="81" zoomScaleNormal="81" workbookViewId="0">
      <selection activeCell="C27" sqref="C27"/>
    </sheetView>
  </sheetViews>
  <sheetFormatPr baseColWidth="10" defaultColWidth="23.7109375" defaultRowHeight="15" x14ac:dyDescent="0.25"/>
  <cols>
    <col min="1" max="1" width="17.7109375" style="5" customWidth="1"/>
    <col min="2" max="2" width="49.42578125" style="4" customWidth="1"/>
    <col min="3" max="3" width="57.5703125" style="4" customWidth="1"/>
    <col min="4" max="5" width="13.42578125" style="4" customWidth="1"/>
    <col min="6" max="6" width="20.5703125" style="36" customWidth="1"/>
    <col min="7" max="7" width="18.7109375" style="8" customWidth="1"/>
    <col min="8" max="16384" width="23.7109375" style="4"/>
  </cols>
  <sheetData>
    <row r="1" spans="1:7" ht="35.1" customHeight="1" x14ac:dyDescent="0.25">
      <c r="A1" s="6"/>
      <c r="B1" s="6"/>
      <c r="C1" s="6"/>
      <c r="D1" s="6"/>
      <c r="E1" s="6"/>
      <c r="F1" s="34"/>
      <c r="G1" s="7"/>
    </row>
    <row r="2" spans="1:7" ht="35.1" customHeight="1" x14ac:dyDescent="0.2">
      <c r="A2" s="151" t="s">
        <v>46</v>
      </c>
      <c r="B2" s="151"/>
      <c r="C2" s="151"/>
      <c r="D2" s="151"/>
      <c r="E2" s="151"/>
      <c r="F2" s="151"/>
      <c r="G2" s="151"/>
    </row>
    <row r="3" spans="1:7" ht="35.1" customHeight="1" thickBot="1" x14ac:dyDescent="0.25">
      <c r="A3" s="151" t="s">
        <v>69</v>
      </c>
      <c r="B3" s="151"/>
      <c r="C3" s="151"/>
      <c r="D3" s="151"/>
      <c r="E3" s="151"/>
      <c r="F3" s="151"/>
      <c r="G3" s="151"/>
    </row>
    <row r="4" spans="1:7" ht="37.5" customHeight="1" x14ac:dyDescent="0.2">
      <c r="A4" s="51" t="s">
        <v>23</v>
      </c>
      <c r="B4" s="52" t="s">
        <v>1</v>
      </c>
      <c r="C4" s="52" t="s">
        <v>0</v>
      </c>
      <c r="D4" s="52" t="s">
        <v>2</v>
      </c>
      <c r="E4" s="52" t="s">
        <v>30</v>
      </c>
      <c r="F4" s="53" t="s">
        <v>3</v>
      </c>
      <c r="G4" s="19" t="s">
        <v>5</v>
      </c>
    </row>
    <row r="5" spans="1:7" ht="37.5" customHeight="1" x14ac:dyDescent="0.2">
      <c r="A5" s="68"/>
      <c r="B5" s="69"/>
      <c r="C5" s="69"/>
      <c r="D5" s="69"/>
      <c r="E5" s="69"/>
      <c r="F5" s="70"/>
      <c r="G5" s="71"/>
    </row>
    <row r="6" spans="1:7" s="1" customFormat="1" ht="16.5" x14ac:dyDescent="0.3">
      <c r="A6" s="131"/>
      <c r="B6" s="132"/>
      <c r="C6" s="62"/>
      <c r="D6" s="133"/>
      <c r="E6" s="133"/>
      <c r="F6" s="134"/>
      <c r="G6" s="66"/>
    </row>
    <row r="7" spans="1:7" s="1" customFormat="1" ht="15.75" x14ac:dyDescent="0.25">
      <c r="A7" s="63"/>
      <c r="B7" s="64"/>
      <c r="C7" s="62"/>
      <c r="D7" s="65"/>
      <c r="E7" s="65"/>
      <c r="F7" s="55"/>
      <c r="G7" s="66"/>
    </row>
    <row r="8" spans="1:7" x14ac:dyDescent="0.25">
      <c r="F8" s="56">
        <f>SUM(F6:F7)</f>
        <v>0</v>
      </c>
      <c r="G8" s="66" t="s">
        <v>31</v>
      </c>
    </row>
    <row r="9" spans="1:7" x14ac:dyDescent="0.2">
      <c r="F9" s="49">
        <f>F8</f>
        <v>0</v>
      </c>
      <c r="G9" s="50" t="s">
        <v>34</v>
      </c>
    </row>
    <row r="10" spans="1:7" x14ac:dyDescent="0.2">
      <c r="F10" s="49">
        <v>0</v>
      </c>
      <c r="G10" s="50" t="s">
        <v>4</v>
      </c>
    </row>
    <row r="11" spans="1:7" ht="11.25" x14ac:dyDescent="0.2">
      <c r="F11" s="4"/>
      <c r="G11"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20"/>
  <sheetViews>
    <sheetView topLeftCell="A4" zoomScale="84" zoomScaleNormal="84" workbookViewId="0">
      <selection activeCell="C21" sqref="C21"/>
    </sheetView>
  </sheetViews>
  <sheetFormatPr baseColWidth="10" defaultColWidth="23.7109375" defaultRowHeight="15" x14ac:dyDescent="0.25"/>
  <cols>
    <col min="1" max="1" width="17.7109375" style="5" customWidth="1"/>
    <col min="2" max="2" width="41.7109375" style="4" customWidth="1"/>
    <col min="3" max="3" width="57.5703125" style="4" customWidth="1"/>
    <col min="4" max="5" width="13.42578125" style="4" customWidth="1"/>
    <col min="6" max="6" width="18.5703125" style="4" customWidth="1"/>
    <col min="7" max="7" width="19.140625" style="4" customWidth="1"/>
    <col min="8" max="8" width="26.42578125" style="4" customWidth="1"/>
    <col min="9" max="9" width="20.5703125" style="36" customWidth="1"/>
    <col min="10" max="10" width="22.42578125" style="8" customWidth="1"/>
    <col min="11" max="16384" width="23.7109375" style="4"/>
  </cols>
  <sheetData>
    <row r="1" spans="1:11" ht="35.1" customHeight="1" x14ac:dyDescent="0.25">
      <c r="A1" s="6"/>
      <c r="B1" s="6"/>
      <c r="C1" s="6"/>
      <c r="D1" s="6"/>
      <c r="E1" s="6"/>
      <c r="F1" s="6"/>
      <c r="G1" s="6"/>
      <c r="H1" s="6"/>
      <c r="I1" s="34"/>
      <c r="J1" s="7"/>
    </row>
    <row r="2" spans="1:11" ht="35.1" customHeight="1" x14ac:dyDescent="0.2">
      <c r="A2" s="151" t="s">
        <v>47</v>
      </c>
      <c r="B2" s="151"/>
      <c r="C2" s="151"/>
      <c r="D2" s="151"/>
      <c r="E2" s="151"/>
      <c r="F2" s="151"/>
      <c r="G2" s="151"/>
      <c r="H2" s="151"/>
      <c r="I2" s="151"/>
      <c r="J2" s="151"/>
    </row>
    <row r="3" spans="1:11" ht="35.1" customHeight="1" x14ac:dyDescent="0.2">
      <c r="A3" s="151" t="s">
        <v>72</v>
      </c>
      <c r="B3" s="151"/>
      <c r="C3" s="151"/>
      <c r="D3" s="151"/>
      <c r="E3" s="151"/>
      <c r="F3" s="151"/>
      <c r="G3" s="151"/>
      <c r="H3" s="151"/>
      <c r="I3" s="151"/>
      <c r="J3" s="151"/>
    </row>
    <row r="4" spans="1:11" ht="37.5" customHeight="1" x14ac:dyDescent="0.2">
      <c r="A4" s="97" t="s">
        <v>23</v>
      </c>
      <c r="B4" s="98" t="s">
        <v>1</v>
      </c>
      <c r="C4" s="98" t="s">
        <v>0</v>
      </c>
      <c r="D4" s="98" t="s">
        <v>2</v>
      </c>
      <c r="E4" s="98" t="s">
        <v>30</v>
      </c>
      <c r="F4" s="112" t="s">
        <v>60</v>
      </c>
      <c r="G4" s="112" t="s">
        <v>57</v>
      </c>
      <c r="H4" s="112" t="s">
        <v>58</v>
      </c>
      <c r="I4" s="99" t="s">
        <v>59</v>
      </c>
      <c r="J4" s="75" t="s">
        <v>5</v>
      </c>
    </row>
    <row r="5" spans="1:11" ht="86.25" customHeight="1" x14ac:dyDescent="0.3">
      <c r="A5" s="114" t="s">
        <v>82</v>
      </c>
      <c r="B5" s="179" t="s">
        <v>83</v>
      </c>
      <c r="C5" s="101" t="s">
        <v>86</v>
      </c>
      <c r="D5" s="119">
        <v>45138</v>
      </c>
      <c r="E5" s="119">
        <v>45169</v>
      </c>
      <c r="F5" s="116"/>
      <c r="G5" s="117"/>
      <c r="H5" s="118">
        <v>5950000</v>
      </c>
      <c r="I5" s="118">
        <v>5950000</v>
      </c>
      <c r="J5" s="120" t="s">
        <v>4</v>
      </c>
    </row>
    <row r="6" spans="1:11" ht="112.5" customHeight="1" x14ac:dyDescent="0.25">
      <c r="A6" s="114" t="s">
        <v>84</v>
      </c>
      <c r="B6" s="180" t="s">
        <v>85</v>
      </c>
      <c r="C6" s="62" t="s">
        <v>87</v>
      </c>
      <c r="D6" s="119">
        <v>45138</v>
      </c>
      <c r="E6" s="119">
        <v>45169</v>
      </c>
      <c r="F6" s="116"/>
      <c r="G6" s="146"/>
      <c r="H6" s="118">
        <v>34188438</v>
      </c>
      <c r="I6" s="118">
        <v>34188438</v>
      </c>
      <c r="J6" s="120" t="s">
        <v>4</v>
      </c>
    </row>
    <row r="7" spans="1:11" s="1" customFormat="1" ht="15" customHeight="1" x14ac:dyDescent="0.25">
      <c r="A7" s="63"/>
      <c r="B7" s="74"/>
      <c r="C7" s="64"/>
      <c r="D7" s="65"/>
      <c r="E7" s="65"/>
      <c r="F7" s="65"/>
      <c r="G7" s="65"/>
      <c r="H7" s="65"/>
      <c r="I7" s="55">
        <v>0</v>
      </c>
      <c r="J7" s="50"/>
    </row>
    <row r="8" spans="1:11" ht="15" customHeight="1" x14ac:dyDescent="0.3">
      <c r="A8" s="63"/>
      <c r="B8" s="67"/>
      <c r="C8" s="73"/>
      <c r="D8" s="65"/>
      <c r="E8" s="65"/>
      <c r="F8" s="65"/>
      <c r="G8" s="65"/>
      <c r="H8" s="65"/>
      <c r="I8" s="55">
        <f>SUM(I5:I6)</f>
        <v>40138438</v>
      </c>
      <c r="J8" s="50" t="s">
        <v>31</v>
      </c>
    </row>
    <row r="9" spans="1:11" x14ac:dyDescent="0.25">
      <c r="A9" s="20"/>
      <c r="B9" s="21"/>
      <c r="C9" s="21"/>
      <c r="D9" s="22"/>
      <c r="E9" s="48"/>
      <c r="F9" s="48"/>
      <c r="G9" s="48"/>
      <c r="H9" s="48"/>
      <c r="I9" s="55">
        <f>I6+I5</f>
        <v>40138438</v>
      </c>
      <c r="J9" s="103" t="s">
        <v>4</v>
      </c>
      <c r="K9" s="4">
        <v>2</v>
      </c>
    </row>
    <row r="10" spans="1:11" x14ac:dyDescent="0.25">
      <c r="I10" s="55"/>
      <c r="J10" s="103"/>
    </row>
    <row r="11" spans="1:11" ht="11.25" x14ac:dyDescent="0.2">
      <c r="I11" s="135"/>
      <c r="J11" s="4"/>
    </row>
    <row r="12" spans="1:11" ht="11.25" x14ac:dyDescent="0.2">
      <c r="I12" s="4"/>
      <c r="J12" s="4"/>
    </row>
    <row r="13" spans="1:11" ht="11.25" x14ac:dyDescent="0.2">
      <c r="I13" s="4"/>
      <c r="J13" s="4"/>
    </row>
    <row r="14" spans="1:11" ht="11.25" x14ac:dyDescent="0.2">
      <c r="I14" s="4"/>
    </row>
    <row r="15" spans="1:11" ht="11.25" x14ac:dyDescent="0.2">
      <c r="I15" s="4"/>
    </row>
    <row r="20" spans="3:3" x14ac:dyDescent="0.25">
      <c r="C20" s="110"/>
    </row>
  </sheetData>
  <autoFilter ref="A4:J10"/>
  <mergeCells count="2">
    <mergeCell ref="A2:J2"/>
    <mergeCell ref="A3:J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1"/>
  <sheetViews>
    <sheetView topLeftCell="A13" zoomScale="75" zoomScaleNormal="75" workbookViewId="0">
      <selection activeCell="I20" sqref="I20"/>
    </sheetView>
  </sheetViews>
  <sheetFormatPr baseColWidth="10" defaultColWidth="23.7109375" defaultRowHeight="15" x14ac:dyDescent="0.25"/>
  <cols>
    <col min="1" max="1" width="19.5703125" style="72" customWidth="1"/>
    <col min="2" max="2" width="49.5703125" style="85" customWidth="1"/>
    <col min="3" max="3" width="57.5703125" style="86" customWidth="1"/>
    <col min="4" max="7" width="17.7109375" style="72" customWidth="1"/>
    <col min="8" max="9" width="23" style="89" customWidth="1"/>
    <col min="10" max="10" width="24.28515625" style="87" customWidth="1"/>
    <col min="11" max="11" width="26.42578125" style="88" customWidth="1"/>
    <col min="12" max="16384" width="23.7109375" style="61"/>
  </cols>
  <sheetData>
    <row r="1" spans="1:11" ht="93" customHeight="1" x14ac:dyDescent="0.25">
      <c r="A1" s="76"/>
      <c r="B1" s="76"/>
      <c r="C1" s="76"/>
      <c r="D1" s="76"/>
      <c r="E1" s="76"/>
      <c r="F1" s="76"/>
      <c r="G1" s="76"/>
      <c r="H1" s="77"/>
      <c r="I1" s="77"/>
      <c r="J1" s="78"/>
      <c r="K1" s="79"/>
    </row>
    <row r="2" spans="1:11" ht="35.1" customHeight="1" x14ac:dyDescent="0.25">
      <c r="A2" s="152" t="s">
        <v>48</v>
      </c>
      <c r="B2" s="152"/>
      <c r="C2" s="152"/>
      <c r="D2" s="152"/>
      <c r="E2" s="152"/>
      <c r="F2" s="152"/>
      <c r="G2" s="152"/>
      <c r="H2" s="152"/>
      <c r="I2" s="152"/>
      <c r="J2" s="152"/>
      <c r="K2" s="152"/>
    </row>
    <row r="3" spans="1:11" ht="34.5" customHeight="1" x14ac:dyDescent="0.25">
      <c r="A3" s="152" t="s">
        <v>88</v>
      </c>
      <c r="B3" s="152"/>
      <c r="C3" s="152"/>
      <c r="D3" s="152"/>
      <c r="E3" s="152"/>
      <c r="F3" s="152"/>
      <c r="G3" s="152"/>
      <c r="H3" s="152"/>
      <c r="I3" s="152"/>
      <c r="J3" s="152"/>
      <c r="K3" s="152"/>
    </row>
    <row r="4" spans="1:11" ht="67.5" customHeight="1" x14ac:dyDescent="0.25">
      <c r="A4" s="80" t="s">
        <v>41</v>
      </c>
      <c r="B4" s="80" t="s">
        <v>42</v>
      </c>
      <c r="C4" s="80" t="s">
        <v>36</v>
      </c>
      <c r="D4" s="80" t="s">
        <v>37</v>
      </c>
      <c r="E4" s="80" t="s">
        <v>38</v>
      </c>
      <c r="F4" s="80" t="s">
        <v>65</v>
      </c>
      <c r="G4" s="80" t="s">
        <v>56</v>
      </c>
      <c r="H4" s="81" t="s">
        <v>39</v>
      </c>
      <c r="I4" s="81" t="s">
        <v>64</v>
      </c>
      <c r="J4" s="82" t="str">
        <f>K4</f>
        <v>MODALIDAD (Homo o Convenio: nombre del convenio)</v>
      </c>
      <c r="K4" s="80" t="s">
        <v>40</v>
      </c>
    </row>
    <row r="5" spans="1:11" ht="138.75" customHeight="1" x14ac:dyDescent="0.3">
      <c r="A5" s="114" t="s">
        <v>89</v>
      </c>
      <c r="B5" s="101" t="s">
        <v>90</v>
      </c>
      <c r="C5" s="101" t="s">
        <v>115</v>
      </c>
      <c r="D5" s="119">
        <v>45108</v>
      </c>
      <c r="E5" s="119">
        <v>45291</v>
      </c>
      <c r="F5" s="119"/>
      <c r="G5" s="117"/>
      <c r="H5" s="125">
        <v>15600000</v>
      </c>
      <c r="I5" s="125">
        <v>15600000</v>
      </c>
      <c r="J5" s="120" t="s">
        <v>61</v>
      </c>
      <c r="K5" s="80"/>
    </row>
    <row r="6" spans="1:11" ht="67.5" customHeight="1" x14ac:dyDescent="0.3">
      <c r="A6" s="114" t="s">
        <v>91</v>
      </c>
      <c r="B6" s="101" t="s">
        <v>92</v>
      </c>
      <c r="C6" s="101" t="s">
        <v>116</v>
      </c>
      <c r="D6" s="119">
        <v>45112</v>
      </c>
      <c r="E6" s="119">
        <v>45291</v>
      </c>
      <c r="F6" s="119"/>
      <c r="G6" s="125"/>
      <c r="H6" s="125">
        <v>29869340</v>
      </c>
      <c r="I6" s="125">
        <v>29869340</v>
      </c>
      <c r="J6" s="120" t="s">
        <v>4</v>
      </c>
      <c r="K6" s="80"/>
    </row>
    <row r="7" spans="1:11" ht="67.5" customHeight="1" x14ac:dyDescent="0.3">
      <c r="A7" s="114" t="s">
        <v>93</v>
      </c>
      <c r="B7" s="101" t="s">
        <v>94</v>
      </c>
      <c r="C7" s="101" t="s">
        <v>117</v>
      </c>
      <c r="D7" s="119">
        <v>45108</v>
      </c>
      <c r="E7" s="119">
        <v>45291</v>
      </c>
      <c r="F7" s="136"/>
      <c r="G7" s="125"/>
      <c r="H7" s="125">
        <v>15600000</v>
      </c>
      <c r="I7" s="125">
        <v>15600000</v>
      </c>
      <c r="J7" s="120" t="s">
        <v>61</v>
      </c>
      <c r="K7" s="80"/>
    </row>
    <row r="8" spans="1:11" ht="67.5" customHeight="1" x14ac:dyDescent="0.25">
      <c r="A8" s="114" t="s">
        <v>95</v>
      </c>
      <c r="B8" s="62" t="s">
        <v>96</v>
      </c>
      <c r="C8" s="62" t="s">
        <v>73</v>
      </c>
      <c r="D8" s="119">
        <v>45111</v>
      </c>
      <c r="E8" s="119">
        <v>45291</v>
      </c>
      <c r="F8" s="136"/>
      <c r="G8" s="125"/>
      <c r="H8" s="125">
        <v>290234544</v>
      </c>
      <c r="I8" s="125">
        <v>290234544</v>
      </c>
      <c r="J8" s="120" t="s">
        <v>4</v>
      </c>
      <c r="K8" s="125"/>
    </row>
    <row r="9" spans="1:11" ht="67.5" customHeight="1" x14ac:dyDescent="0.3">
      <c r="A9" s="114" t="s">
        <v>97</v>
      </c>
      <c r="B9" s="101" t="s">
        <v>98</v>
      </c>
      <c r="C9" s="101" t="s">
        <v>118</v>
      </c>
      <c r="D9" s="119">
        <v>45113</v>
      </c>
      <c r="E9" s="119">
        <v>45138</v>
      </c>
      <c r="F9" s="136"/>
      <c r="G9" s="125"/>
      <c r="H9" s="125">
        <v>602000000</v>
      </c>
      <c r="I9" s="125">
        <v>602000000</v>
      </c>
      <c r="J9" s="120" t="s">
        <v>67</v>
      </c>
      <c r="K9" s="138"/>
    </row>
    <row r="10" spans="1:11" ht="67.5" customHeight="1" x14ac:dyDescent="0.3">
      <c r="A10" s="114" t="s">
        <v>99</v>
      </c>
      <c r="B10" s="62" t="s">
        <v>100</v>
      </c>
      <c r="C10" s="101" t="s">
        <v>119</v>
      </c>
      <c r="D10" s="119">
        <v>45114</v>
      </c>
      <c r="E10" s="119">
        <v>45291</v>
      </c>
      <c r="F10" s="136"/>
      <c r="G10" s="125"/>
      <c r="H10" s="125">
        <v>25716658</v>
      </c>
      <c r="I10" s="125">
        <v>25716658</v>
      </c>
      <c r="J10" s="120" t="s">
        <v>127</v>
      </c>
      <c r="K10" s="125"/>
    </row>
    <row r="11" spans="1:11" ht="67.5" customHeight="1" x14ac:dyDescent="0.3">
      <c r="A11" s="114" t="s">
        <v>101</v>
      </c>
      <c r="B11" s="101" t="s">
        <v>102</v>
      </c>
      <c r="C11" s="101" t="s">
        <v>120</v>
      </c>
      <c r="D11" s="119">
        <v>45118</v>
      </c>
      <c r="E11" s="119">
        <v>45291</v>
      </c>
      <c r="F11" s="137"/>
      <c r="G11" s="125"/>
      <c r="H11" s="125">
        <v>19833320</v>
      </c>
      <c r="I11" s="125">
        <v>19833320</v>
      </c>
      <c r="J11" s="120" t="s">
        <v>4</v>
      </c>
      <c r="K11" s="125"/>
    </row>
    <row r="12" spans="1:11" ht="67.5" customHeight="1" x14ac:dyDescent="0.3">
      <c r="A12" s="114" t="s">
        <v>103</v>
      </c>
      <c r="B12" s="62" t="s">
        <v>104</v>
      </c>
      <c r="C12" s="101" t="s">
        <v>121</v>
      </c>
      <c r="D12" s="119">
        <v>45120</v>
      </c>
      <c r="E12" s="119">
        <v>45199</v>
      </c>
      <c r="F12" s="136"/>
      <c r="G12" s="125"/>
      <c r="H12" s="125">
        <v>7937800</v>
      </c>
      <c r="I12" s="125">
        <v>7937800</v>
      </c>
      <c r="J12" s="120" t="s">
        <v>66</v>
      </c>
      <c r="K12" s="125"/>
    </row>
    <row r="13" spans="1:11" ht="85.5" customHeight="1" x14ac:dyDescent="0.25">
      <c r="A13" s="114" t="s">
        <v>105</v>
      </c>
      <c r="B13" s="62" t="s">
        <v>106</v>
      </c>
      <c r="C13" s="107" t="s">
        <v>122</v>
      </c>
      <c r="D13" s="119">
        <v>45121</v>
      </c>
      <c r="E13" s="119">
        <v>45291</v>
      </c>
      <c r="F13" s="136"/>
      <c r="G13" s="125"/>
      <c r="H13" s="125">
        <v>24541040</v>
      </c>
      <c r="I13" s="125">
        <v>24541040</v>
      </c>
      <c r="J13" s="120" t="s">
        <v>62</v>
      </c>
      <c r="K13" s="125"/>
    </row>
    <row r="14" spans="1:11" ht="70.5" customHeight="1" x14ac:dyDescent="0.25">
      <c r="A14" s="114" t="s">
        <v>107</v>
      </c>
      <c r="B14" s="62" t="s">
        <v>108</v>
      </c>
      <c r="C14" s="62" t="s">
        <v>123</v>
      </c>
      <c r="D14" s="119">
        <v>45124</v>
      </c>
      <c r="E14" s="119">
        <v>45291</v>
      </c>
      <c r="F14" s="136"/>
      <c r="G14" s="125"/>
      <c r="H14" s="125">
        <v>114473395</v>
      </c>
      <c r="I14" s="125">
        <v>114473395</v>
      </c>
      <c r="J14" s="120" t="s">
        <v>4</v>
      </c>
      <c r="K14" s="125"/>
    </row>
    <row r="15" spans="1:11" ht="70.5" customHeight="1" x14ac:dyDescent="0.25">
      <c r="A15" s="114" t="s">
        <v>109</v>
      </c>
      <c r="B15" s="62" t="s">
        <v>110</v>
      </c>
      <c r="C15" s="62" t="s">
        <v>124</v>
      </c>
      <c r="D15" s="119">
        <v>45124</v>
      </c>
      <c r="E15" s="119">
        <v>45291</v>
      </c>
      <c r="F15" s="136"/>
      <c r="G15" s="125"/>
      <c r="H15" s="125">
        <v>43411200</v>
      </c>
      <c r="I15" s="125">
        <v>31872960</v>
      </c>
      <c r="J15" s="120" t="s">
        <v>128</v>
      </c>
      <c r="K15" s="125"/>
    </row>
    <row r="16" spans="1:11" ht="70.5" customHeight="1" x14ac:dyDescent="0.25">
      <c r="A16" s="114" t="s">
        <v>109</v>
      </c>
      <c r="B16" s="62" t="s">
        <v>110</v>
      </c>
      <c r="C16" s="62" t="s">
        <v>124</v>
      </c>
      <c r="D16" s="119">
        <v>45124</v>
      </c>
      <c r="E16" s="119">
        <v>45291</v>
      </c>
      <c r="F16" s="136"/>
      <c r="G16" s="125"/>
      <c r="H16" s="125">
        <v>43411200</v>
      </c>
      <c r="I16" s="125">
        <v>11538240</v>
      </c>
      <c r="J16" s="120" t="s">
        <v>129</v>
      </c>
      <c r="K16" s="125"/>
    </row>
    <row r="17" spans="1:12" ht="126" x14ac:dyDescent="0.25">
      <c r="A17" s="114" t="s">
        <v>111</v>
      </c>
      <c r="B17" s="62" t="s">
        <v>112</v>
      </c>
      <c r="C17" s="62" t="s">
        <v>125</v>
      </c>
      <c r="D17" s="119">
        <v>45132</v>
      </c>
      <c r="E17" s="119">
        <v>45163</v>
      </c>
      <c r="F17" s="63"/>
      <c r="G17" s="63"/>
      <c r="H17" s="125">
        <v>37865800</v>
      </c>
      <c r="I17" s="125">
        <v>37865800</v>
      </c>
      <c r="J17" s="120" t="s">
        <v>4</v>
      </c>
      <c r="K17" s="125"/>
    </row>
    <row r="18" spans="1:12" ht="141.75" x14ac:dyDescent="0.25">
      <c r="A18" s="114" t="s">
        <v>113</v>
      </c>
      <c r="B18" s="62" t="s">
        <v>114</v>
      </c>
      <c r="C18" s="107" t="s">
        <v>126</v>
      </c>
      <c r="D18" s="119">
        <v>45134</v>
      </c>
      <c r="E18" s="119">
        <v>45291</v>
      </c>
      <c r="F18" s="63"/>
      <c r="G18" s="63"/>
      <c r="H18" s="125">
        <v>16433550</v>
      </c>
      <c r="I18" s="125">
        <v>16433550</v>
      </c>
      <c r="J18" s="120" t="s">
        <v>61</v>
      </c>
      <c r="K18" s="125"/>
    </row>
    <row r="19" spans="1:12" x14ac:dyDescent="0.25">
      <c r="I19" s="89">
        <f>SUM(I5:I18)</f>
        <v>1243516647</v>
      </c>
      <c r="K19" s="88" t="s">
        <v>43</v>
      </c>
    </row>
    <row r="20" spans="1:12" x14ac:dyDescent="0.25">
      <c r="I20" s="89">
        <v>524149359</v>
      </c>
      <c r="K20" s="88" t="s">
        <v>4</v>
      </c>
      <c r="L20" s="61">
        <v>6</v>
      </c>
    </row>
    <row r="21" spans="1:12" x14ac:dyDescent="0.25">
      <c r="I21" s="89">
        <v>719367288</v>
      </c>
      <c r="K21" s="88" t="s">
        <v>49</v>
      </c>
      <c r="L21" s="61">
        <v>8</v>
      </c>
    </row>
  </sheetData>
  <autoFilter ref="A4:K21"/>
  <mergeCells count="2">
    <mergeCell ref="A2:K2"/>
    <mergeCell ref="A3:K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
  <sheetViews>
    <sheetView topLeftCell="A4" zoomScale="60" zoomScaleNormal="60" workbookViewId="0">
      <selection activeCell="I13" sqref="I13"/>
    </sheetView>
  </sheetViews>
  <sheetFormatPr baseColWidth="10" defaultColWidth="23.7109375" defaultRowHeight="15" x14ac:dyDescent="0.25"/>
  <cols>
    <col min="1" max="1" width="32.85546875" style="72" customWidth="1"/>
    <col min="2" max="2" width="57.140625" style="85" customWidth="1"/>
    <col min="3" max="3" width="57.5703125" style="86" customWidth="1"/>
    <col min="4" max="8" width="17.7109375" style="72" customWidth="1"/>
    <col min="9" max="9" width="23" style="89" customWidth="1"/>
    <col min="10" max="10" width="24.28515625" style="87" customWidth="1"/>
    <col min="11" max="11" width="26.42578125" style="88" customWidth="1"/>
    <col min="12" max="16384" width="23.7109375" style="61"/>
  </cols>
  <sheetData>
    <row r="1" spans="1:12" ht="93" customHeight="1" x14ac:dyDescent="0.25">
      <c r="A1" s="76"/>
      <c r="B1" s="76"/>
      <c r="C1" s="76"/>
      <c r="D1" s="76"/>
      <c r="E1" s="76"/>
      <c r="F1" s="76"/>
      <c r="G1" s="76"/>
      <c r="H1" s="76"/>
      <c r="I1" s="77"/>
      <c r="J1" s="78"/>
      <c r="K1" s="79"/>
    </row>
    <row r="2" spans="1:12" ht="35.1" customHeight="1" x14ac:dyDescent="0.25">
      <c r="A2" s="152" t="s">
        <v>48</v>
      </c>
      <c r="B2" s="152"/>
      <c r="C2" s="152"/>
      <c r="D2" s="152"/>
      <c r="E2" s="152"/>
      <c r="F2" s="152"/>
      <c r="G2" s="152"/>
      <c r="H2" s="152"/>
      <c r="I2" s="152"/>
      <c r="J2" s="152"/>
      <c r="K2" s="152"/>
    </row>
    <row r="3" spans="1:12" ht="34.5" customHeight="1" x14ac:dyDescent="0.25">
      <c r="A3" s="152" t="s">
        <v>70</v>
      </c>
      <c r="B3" s="152"/>
      <c r="C3" s="152"/>
      <c r="D3" s="152"/>
      <c r="E3" s="152"/>
      <c r="F3" s="152"/>
      <c r="G3" s="152"/>
      <c r="H3" s="152"/>
      <c r="I3" s="152"/>
      <c r="J3" s="152"/>
      <c r="K3" s="152"/>
    </row>
    <row r="4" spans="1:12" ht="57.75" customHeight="1" x14ac:dyDescent="0.25">
      <c r="A4" s="80" t="s">
        <v>41</v>
      </c>
      <c r="B4" s="80" t="s">
        <v>42</v>
      </c>
      <c r="C4" s="80" t="s">
        <v>36</v>
      </c>
      <c r="D4" s="80" t="s">
        <v>37</v>
      </c>
      <c r="E4" s="80" t="s">
        <v>38</v>
      </c>
      <c r="F4" s="80" t="s">
        <v>65</v>
      </c>
      <c r="G4" s="80" t="s">
        <v>56</v>
      </c>
      <c r="H4" s="81" t="s">
        <v>39</v>
      </c>
      <c r="I4" s="81" t="s">
        <v>64</v>
      </c>
      <c r="J4" s="82" t="str">
        <f>K4</f>
        <v>MODALIDAD (Homo o Convenio: nombre del convenio)</v>
      </c>
      <c r="K4" s="80" t="s">
        <v>40</v>
      </c>
    </row>
    <row r="5" spans="1:12" ht="128.25" customHeight="1" x14ac:dyDescent="0.3">
      <c r="A5" s="120" t="s">
        <v>130</v>
      </c>
      <c r="B5" s="101" t="s">
        <v>131</v>
      </c>
      <c r="C5" s="101" t="s">
        <v>142</v>
      </c>
      <c r="D5" s="126">
        <v>45108</v>
      </c>
      <c r="E5" s="126">
        <v>45230</v>
      </c>
      <c r="F5" s="63"/>
      <c r="G5" s="80"/>
      <c r="H5" s="127">
        <v>14000000</v>
      </c>
      <c r="I5" s="127">
        <v>14000000</v>
      </c>
      <c r="J5" s="120" t="s">
        <v>63</v>
      </c>
      <c r="K5" s="120"/>
    </row>
    <row r="6" spans="1:12" ht="140.25" customHeight="1" x14ac:dyDescent="0.3">
      <c r="A6" s="120" t="s">
        <v>132</v>
      </c>
      <c r="B6" s="62" t="s">
        <v>133</v>
      </c>
      <c r="C6" s="129" t="s">
        <v>143</v>
      </c>
      <c r="D6" s="126">
        <v>45108</v>
      </c>
      <c r="E6" s="126">
        <v>45291</v>
      </c>
      <c r="F6" s="63"/>
      <c r="G6" s="80"/>
      <c r="H6" s="127">
        <v>36370704</v>
      </c>
      <c r="I6" s="127">
        <v>36370704</v>
      </c>
      <c r="J6" s="120" t="s">
        <v>62</v>
      </c>
      <c r="K6" s="120"/>
    </row>
    <row r="7" spans="1:12" ht="100.5" customHeight="1" x14ac:dyDescent="0.25">
      <c r="A7" s="120" t="s">
        <v>134</v>
      </c>
      <c r="B7" s="62" t="s">
        <v>135</v>
      </c>
      <c r="C7" s="107" t="s">
        <v>144</v>
      </c>
      <c r="D7" s="126">
        <v>45121</v>
      </c>
      <c r="E7" s="126">
        <v>45199</v>
      </c>
      <c r="F7" s="63"/>
      <c r="G7" s="80"/>
      <c r="H7" s="127">
        <v>15760636</v>
      </c>
      <c r="I7" s="127">
        <v>15760636</v>
      </c>
      <c r="J7" s="120" t="s">
        <v>62</v>
      </c>
      <c r="K7" s="120"/>
    </row>
    <row r="8" spans="1:12" ht="97.5" customHeight="1" x14ac:dyDescent="0.25">
      <c r="A8" s="120" t="s">
        <v>136</v>
      </c>
      <c r="B8" s="62" t="s">
        <v>137</v>
      </c>
      <c r="C8" s="129" t="s">
        <v>145</v>
      </c>
      <c r="D8" s="126">
        <v>45121</v>
      </c>
      <c r="E8" s="126">
        <v>45291</v>
      </c>
      <c r="F8" s="63"/>
      <c r="G8" s="80"/>
      <c r="H8" s="127">
        <v>49634415</v>
      </c>
      <c r="I8" s="127">
        <v>49634415</v>
      </c>
      <c r="J8" s="120" t="s">
        <v>62</v>
      </c>
      <c r="K8" s="120"/>
    </row>
    <row r="9" spans="1:12" ht="99" customHeight="1" x14ac:dyDescent="0.3">
      <c r="A9" s="120" t="s">
        <v>138</v>
      </c>
      <c r="B9" s="101" t="s">
        <v>139</v>
      </c>
      <c r="C9" s="101" t="s">
        <v>146</v>
      </c>
      <c r="D9" s="126">
        <v>45125</v>
      </c>
      <c r="E9" s="126">
        <v>45291</v>
      </c>
      <c r="F9" s="63"/>
      <c r="G9" s="80"/>
      <c r="H9" s="127">
        <v>9000000</v>
      </c>
      <c r="I9" s="127">
        <v>9000000</v>
      </c>
      <c r="J9" s="120" t="s">
        <v>66</v>
      </c>
      <c r="K9" s="120"/>
    </row>
    <row r="10" spans="1:12" ht="94.5" customHeight="1" x14ac:dyDescent="0.3">
      <c r="A10" s="120" t="s">
        <v>140</v>
      </c>
      <c r="B10" s="120" t="s">
        <v>141</v>
      </c>
      <c r="C10" s="129" t="s">
        <v>147</v>
      </c>
      <c r="D10" s="126">
        <v>45131</v>
      </c>
      <c r="E10" s="126">
        <v>45291</v>
      </c>
      <c r="F10" s="63"/>
      <c r="G10" s="80"/>
      <c r="H10" s="127">
        <v>40313685</v>
      </c>
      <c r="I10" s="127">
        <v>40313685</v>
      </c>
      <c r="J10" s="120" t="s">
        <v>62</v>
      </c>
      <c r="K10" s="120"/>
    </row>
    <row r="11" spans="1:12" x14ac:dyDescent="0.25">
      <c r="H11" s="147"/>
      <c r="I11" s="89">
        <f>SUM(I5:I10)</f>
        <v>165079440</v>
      </c>
      <c r="K11" s="83" t="s">
        <v>31</v>
      </c>
      <c r="L11" s="150">
        <v>6</v>
      </c>
    </row>
    <row r="12" spans="1:12" ht="18" x14ac:dyDescent="0.25">
      <c r="H12" s="148"/>
      <c r="I12" s="89">
        <f>+I11</f>
        <v>165079440</v>
      </c>
      <c r="K12" s="84" t="s">
        <v>34</v>
      </c>
      <c r="L12" s="149">
        <v>6</v>
      </c>
    </row>
    <row r="13" spans="1:12" x14ac:dyDescent="0.25">
      <c r="H13" s="148"/>
      <c r="K13" s="84" t="s">
        <v>4</v>
      </c>
      <c r="L13" s="150">
        <v>0</v>
      </c>
    </row>
  </sheetData>
  <autoFilter ref="A4:K13"/>
  <mergeCells count="2">
    <mergeCell ref="A2:K2"/>
    <mergeCell ref="A3:K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11"/>
  <sheetViews>
    <sheetView zoomScale="120" zoomScaleNormal="120" workbookViewId="0">
      <selection activeCell="A4" sqref="A4"/>
    </sheetView>
  </sheetViews>
  <sheetFormatPr baseColWidth="10" defaultColWidth="23.7109375" defaultRowHeight="15" x14ac:dyDescent="0.25"/>
  <cols>
    <col min="1" max="1" width="17.7109375" style="5" customWidth="1"/>
    <col min="2" max="2" width="30.7109375" style="4" customWidth="1"/>
    <col min="3" max="3" width="75.5703125" style="4" customWidth="1"/>
    <col min="4" max="5" width="13.42578125" style="4" customWidth="1"/>
    <col min="6" max="6" width="20.5703125" style="36" customWidth="1"/>
    <col min="7" max="7" width="20.5703125" style="8" customWidth="1"/>
    <col min="8" max="16384" width="23.7109375" style="4"/>
  </cols>
  <sheetData>
    <row r="1" spans="1:7" ht="35.1" customHeight="1" x14ac:dyDescent="0.25">
      <c r="A1" s="6"/>
      <c r="B1" s="6"/>
      <c r="C1" s="6"/>
      <c r="D1" s="6"/>
      <c r="E1" s="6"/>
      <c r="F1" s="34"/>
      <c r="G1" s="7"/>
    </row>
    <row r="2" spans="1:7" ht="35.1" customHeight="1" x14ac:dyDescent="0.2">
      <c r="A2" s="151" t="s">
        <v>33</v>
      </c>
      <c r="B2" s="151"/>
      <c r="C2" s="151"/>
      <c r="D2" s="151"/>
      <c r="E2" s="151"/>
      <c r="F2" s="151"/>
      <c r="G2" s="151"/>
    </row>
    <row r="3" spans="1:7" ht="35.1" customHeight="1" x14ac:dyDescent="0.2">
      <c r="A3" s="151" t="s">
        <v>148</v>
      </c>
      <c r="B3" s="151"/>
      <c r="C3" s="151"/>
      <c r="D3" s="151"/>
      <c r="E3" s="151"/>
      <c r="F3" s="151"/>
      <c r="G3" s="151"/>
    </row>
    <row r="4" spans="1:7" ht="37.5" customHeight="1" x14ac:dyDescent="0.2">
      <c r="A4" s="97" t="s">
        <v>23</v>
      </c>
      <c r="B4" s="98" t="s">
        <v>1</v>
      </c>
      <c r="C4" s="98" t="s">
        <v>0</v>
      </c>
      <c r="D4" s="98" t="s">
        <v>2</v>
      </c>
      <c r="E4" s="98" t="s">
        <v>30</v>
      </c>
      <c r="F4" s="99" t="s">
        <v>3</v>
      </c>
      <c r="G4" s="75" t="s">
        <v>5</v>
      </c>
    </row>
    <row r="5" spans="1:7" ht="103.5" customHeight="1" x14ac:dyDescent="0.25">
      <c r="A5" s="139"/>
      <c r="B5" s="64"/>
      <c r="C5" s="140"/>
      <c r="D5" s="65"/>
      <c r="E5" s="65"/>
      <c r="F5" s="141"/>
      <c r="G5" s="63"/>
    </row>
    <row r="6" spans="1:7" ht="79.5" customHeight="1" x14ac:dyDescent="0.3">
      <c r="A6" s="105"/>
      <c r="B6" s="101"/>
      <c r="C6" s="101"/>
      <c r="D6" s="104"/>
      <c r="E6" s="102"/>
      <c r="F6" s="108"/>
      <c r="G6" s="113"/>
    </row>
    <row r="7" spans="1:7" ht="11.25" x14ac:dyDescent="0.2">
      <c r="F7" s="91"/>
      <c r="G7" s="92" t="s">
        <v>43</v>
      </c>
    </row>
    <row r="8" spans="1:7" ht="11.25" x14ac:dyDescent="0.2">
      <c r="F8" s="91">
        <v>0</v>
      </c>
      <c r="G8" s="92" t="s">
        <v>44</v>
      </c>
    </row>
    <row r="9" spans="1:7" ht="11.25" x14ac:dyDescent="0.2">
      <c r="F9" s="91">
        <f>+F7</f>
        <v>0</v>
      </c>
      <c r="G9" s="92" t="s">
        <v>49</v>
      </c>
    </row>
    <row r="10" spans="1:7" ht="11.25" x14ac:dyDescent="0.2">
      <c r="F10" s="4"/>
      <c r="G10" s="4"/>
    </row>
    <row r="11" spans="1:7" ht="11.25" x14ac:dyDescent="0.2">
      <c r="F11" s="4"/>
      <c r="G11"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1"/>
  <sheetViews>
    <sheetView tabSelected="1" topLeftCell="A10" zoomScale="69" zoomScaleNormal="69" workbookViewId="0">
      <selection activeCell="I32" sqref="I32"/>
    </sheetView>
  </sheetViews>
  <sheetFormatPr baseColWidth="10" defaultColWidth="11" defaultRowHeight="20.25" x14ac:dyDescent="0.3"/>
  <cols>
    <col min="1" max="1" width="12.140625" style="2" customWidth="1"/>
    <col min="2" max="2" width="46.7109375" style="2" customWidth="1"/>
    <col min="3" max="3" width="25.28515625" style="2" customWidth="1"/>
    <col min="4" max="4" width="26.42578125" style="2" customWidth="1"/>
    <col min="5" max="5" width="11" style="2"/>
    <col min="6" max="6" width="25.85546875" style="2" bestFit="1" customWidth="1"/>
    <col min="7" max="8" width="11" style="2"/>
    <col min="9" max="9" width="27.7109375" style="2" bestFit="1" customWidth="1"/>
    <col min="10" max="10" width="25.85546875" style="2" bestFit="1" customWidth="1"/>
    <col min="11" max="11" width="11" style="2"/>
    <col min="12" max="12" width="23.28515625" style="2" bestFit="1" customWidth="1"/>
    <col min="13" max="16384" width="11" style="2"/>
  </cols>
  <sheetData>
    <row r="2" spans="1:12" ht="20.25" customHeight="1" x14ac:dyDescent="0.3">
      <c r="A2" s="14"/>
      <c r="B2" s="14"/>
      <c r="C2" s="14"/>
      <c r="D2" s="14"/>
      <c r="E2" s="13"/>
      <c r="F2" s="13"/>
    </row>
    <row r="3" spans="1:12" x14ac:dyDescent="0.3">
      <c r="A3" s="172" t="s">
        <v>29</v>
      </c>
      <c r="B3" s="173"/>
      <c r="C3" s="173"/>
      <c r="D3" s="173"/>
      <c r="E3" s="93"/>
      <c r="F3" s="93"/>
    </row>
    <row r="4" spans="1:12" x14ac:dyDescent="0.3">
      <c r="A4" s="172" t="s">
        <v>74</v>
      </c>
      <c r="B4" s="173"/>
      <c r="C4" s="173"/>
      <c r="D4" s="173"/>
      <c r="E4" s="93"/>
      <c r="F4" s="93"/>
    </row>
    <row r="5" spans="1:12" x14ac:dyDescent="0.3">
      <c r="A5" s="15"/>
      <c r="B5" s="16"/>
      <c r="C5" s="16"/>
      <c r="D5" s="16"/>
      <c r="E5" s="93"/>
      <c r="F5" s="93"/>
    </row>
    <row r="6" spans="1:12" x14ac:dyDescent="0.3">
      <c r="A6" s="23"/>
      <c r="B6" s="24"/>
      <c r="C6" s="174">
        <v>45108</v>
      </c>
      <c r="D6" s="175"/>
      <c r="E6" s="93"/>
      <c r="F6" s="93"/>
    </row>
    <row r="7" spans="1:12" x14ac:dyDescent="0.3">
      <c r="A7" s="176" t="s">
        <v>6</v>
      </c>
      <c r="B7" s="176"/>
      <c r="C7" s="54" t="s">
        <v>24</v>
      </c>
      <c r="D7" s="54" t="s">
        <v>3</v>
      </c>
      <c r="E7" s="93"/>
      <c r="F7" s="93"/>
    </row>
    <row r="8" spans="1:12" ht="34.9" customHeight="1" x14ac:dyDescent="0.3">
      <c r="A8" s="25" t="s">
        <v>7</v>
      </c>
      <c r="B8" s="25" t="s">
        <v>8</v>
      </c>
      <c r="C8" s="46">
        <f>'PRESTACION SERVICIOS '!L20</f>
        <v>6</v>
      </c>
      <c r="D8" s="37">
        <f>'PRESTACION SERVICIOS '!I20</f>
        <v>524149359</v>
      </c>
      <c r="E8" s="93"/>
      <c r="F8" s="93"/>
      <c r="G8" s="93"/>
      <c r="H8" s="93"/>
      <c r="I8" s="94"/>
    </row>
    <row r="9" spans="1:12" ht="34.9" customHeight="1" x14ac:dyDescent="0.3">
      <c r="A9" s="26" t="s">
        <v>7</v>
      </c>
      <c r="B9" s="57" t="s">
        <v>9</v>
      </c>
      <c r="C9" s="58">
        <f>'PRESTACION SERVICIOS '!L21</f>
        <v>8</v>
      </c>
      <c r="D9" s="59">
        <f>'PRESTACION SERVICIOS '!I21</f>
        <v>719367288</v>
      </c>
      <c r="E9" s="93"/>
      <c r="F9" s="94"/>
      <c r="G9" s="93"/>
      <c r="H9" s="93"/>
      <c r="I9" s="94"/>
      <c r="J9" s="60"/>
      <c r="L9" s="60"/>
    </row>
    <row r="10" spans="1:12" ht="34.9" customHeight="1" x14ac:dyDescent="0.3">
      <c r="A10" s="25" t="s">
        <v>51</v>
      </c>
      <c r="B10" s="25" t="s">
        <v>52</v>
      </c>
      <c r="C10" s="46">
        <f>'PRESTACION SERVICIOS PROF'!L13</f>
        <v>0</v>
      </c>
      <c r="D10" s="37"/>
      <c r="E10" s="93"/>
      <c r="F10" s="94"/>
      <c r="G10" s="93"/>
      <c r="H10" s="93"/>
      <c r="I10" s="94"/>
      <c r="J10" s="60"/>
      <c r="L10" s="60"/>
    </row>
    <row r="11" spans="1:12" ht="34.9" customHeight="1" x14ac:dyDescent="0.3">
      <c r="A11" s="26" t="s">
        <v>51</v>
      </c>
      <c r="B11" s="57" t="s">
        <v>53</v>
      </c>
      <c r="C11" s="58">
        <f>'PRESTACION SERVICIOS PROF'!L12</f>
        <v>6</v>
      </c>
      <c r="D11" s="59">
        <f>'PRESTACION SERVICIOS PROF'!I12</f>
        <v>165079440</v>
      </c>
      <c r="E11" s="93"/>
      <c r="F11" s="94"/>
      <c r="G11" s="93"/>
      <c r="H11" s="93"/>
      <c r="I11" s="94"/>
      <c r="J11" s="60"/>
      <c r="L11" s="60"/>
    </row>
    <row r="12" spans="1:12" ht="34.9" customHeight="1" x14ac:dyDescent="0.3">
      <c r="A12" s="25" t="s">
        <v>10</v>
      </c>
      <c r="B12" s="25" t="s">
        <v>11</v>
      </c>
      <c r="C12" s="46">
        <f>'SUMINISTROS CABS'!K9</f>
        <v>2</v>
      </c>
      <c r="D12" s="37">
        <f>'SUMINISTROS CABS'!I8</f>
        <v>40138438</v>
      </c>
      <c r="E12" s="93"/>
      <c r="F12" s="93"/>
      <c r="G12" s="93"/>
      <c r="H12" s="93"/>
      <c r="I12" s="94"/>
      <c r="L12" s="60"/>
    </row>
    <row r="13" spans="1:12" ht="34.9" customHeight="1" x14ac:dyDescent="0.3">
      <c r="A13" s="26" t="s">
        <v>10</v>
      </c>
      <c r="B13" s="26" t="s">
        <v>12</v>
      </c>
      <c r="C13" s="47">
        <f>'SUMINISTROS CABS'!K10</f>
        <v>0</v>
      </c>
      <c r="D13" s="38"/>
      <c r="E13" s="93"/>
      <c r="F13" s="94"/>
      <c r="G13" s="93"/>
      <c r="H13" s="93"/>
      <c r="I13" s="93"/>
      <c r="L13" s="60"/>
    </row>
    <row r="14" spans="1:12" ht="34.9" customHeight="1" x14ac:dyDescent="0.3">
      <c r="A14" s="25" t="s">
        <v>13</v>
      </c>
      <c r="B14" s="25" t="s">
        <v>14</v>
      </c>
      <c r="C14" s="46">
        <f>COMPRAVENTA!H8</f>
        <v>2</v>
      </c>
      <c r="D14" s="37">
        <f>COMPRAVENTA!F7</f>
        <v>60543987</v>
      </c>
      <c r="E14" s="93"/>
      <c r="F14" s="95"/>
      <c r="G14" s="93"/>
      <c r="H14" s="93"/>
      <c r="I14" s="93"/>
    </row>
    <row r="15" spans="1:12" ht="34.9" customHeight="1" x14ac:dyDescent="0.3">
      <c r="A15" s="26" t="s">
        <v>13</v>
      </c>
      <c r="B15" s="26" t="s">
        <v>15</v>
      </c>
      <c r="C15" s="47">
        <f>COMPRAVENTA!H9</f>
        <v>0</v>
      </c>
      <c r="D15" s="38">
        <f>COMPRAVENTA!F8</f>
        <v>0</v>
      </c>
      <c r="E15" s="93"/>
      <c r="F15" s="96"/>
      <c r="G15" s="93"/>
      <c r="H15" s="93"/>
      <c r="I15" s="93"/>
      <c r="J15" s="60"/>
    </row>
    <row r="16" spans="1:12" ht="34.9" customHeight="1" x14ac:dyDescent="0.3">
      <c r="A16" s="25" t="s">
        <v>16</v>
      </c>
      <c r="B16" s="25" t="s">
        <v>17</v>
      </c>
      <c r="C16" s="46">
        <f>'CONTRATO DE OBRA '!H9</f>
        <v>0</v>
      </c>
      <c r="D16" s="37">
        <v>0</v>
      </c>
      <c r="E16" s="93"/>
      <c r="F16" s="95"/>
      <c r="G16" s="93"/>
      <c r="H16" s="93"/>
      <c r="I16" s="93"/>
      <c r="J16" s="60"/>
    </row>
    <row r="17" spans="1:9" ht="34.9" customHeight="1" x14ac:dyDescent="0.3">
      <c r="A17" s="26" t="s">
        <v>16</v>
      </c>
      <c r="B17" s="26" t="s">
        <v>18</v>
      </c>
      <c r="C17" s="47">
        <f>'CONTRATO DE OBRA '!H8</f>
        <v>0</v>
      </c>
      <c r="D17" s="38">
        <v>0</v>
      </c>
      <c r="E17" s="93"/>
      <c r="F17" s="95"/>
      <c r="G17" s="93"/>
      <c r="H17" s="93"/>
      <c r="I17" s="93"/>
    </row>
    <row r="18" spans="1:9" ht="34.9" customHeight="1" x14ac:dyDescent="0.3">
      <c r="A18" s="25" t="s">
        <v>28</v>
      </c>
      <c r="B18" s="25" t="s">
        <v>55</v>
      </c>
      <c r="C18" s="46">
        <v>0</v>
      </c>
      <c r="D18" s="39">
        <v>0</v>
      </c>
      <c r="E18" s="93"/>
      <c r="F18" s="93"/>
      <c r="G18" s="93"/>
      <c r="H18" s="93"/>
      <c r="I18" s="93"/>
    </row>
    <row r="19" spans="1:9" ht="34.9" customHeight="1" x14ac:dyDescent="0.3">
      <c r="A19" s="57" t="s">
        <v>28</v>
      </c>
      <c r="B19" s="57" t="s">
        <v>54</v>
      </c>
      <c r="C19" s="58">
        <f>'INTERVENTORIA '!H9</f>
        <v>0</v>
      </c>
      <c r="D19" s="109">
        <v>0</v>
      </c>
      <c r="E19" s="93"/>
      <c r="F19" s="93"/>
      <c r="G19" s="93"/>
      <c r="H19" s="93"/>
      <c r="I19" s="93"/>
    </row>
    <row r="20" spans="1:9" ht="34.9" customHeight="1" x14ac:dyDescent="0.3">
      <c r="A20" s="25" t="s">
        <v>19</v>
      </c>
      <c r="B20" s="25" t="s">
        <v>21</v>
      </c>
      <c r="C20" s="46">
        <v>0</v>
      </c>
      <c r="D20" s="37">
        <v>0</v>
      </c>
      <c r="E20" s="93"/>
      <c r="F20" s="93"/>
      <c r="G20" s="93"/>
      <c r="H20" s="93"/>
      <c r="I20" s="93"/>
    </row>
    <row r="21" spans="1:9" ht="34.9" customHeight="1" x14ac:dyDescent="0.3">
      <c r="A21" s="26" t="s">
        <v>19</v>
      </c>
      <c r="B21" s="26" t="s">
        <v>22</v>
      </c>
      <c r="C21" s="47">
        <f>ARRENDAMIENTO!H9</f>
        <v>0</v>
      </c>
      <c r="D21" s="38">
        <f>ARRENDAMIENTO!F9</f>
        <v>0</v>
      </c>
      <c r="E21" s="93"/>
      <c r="F21" s="93"/>
      <c r="G21" s="93"/>
      <c r="H21" s="93"/>
      <c r="I21" s="93"/>
    </row>
    <row r="22" spans="1:9" ht="34.9" customHeight="1" x14ac:dyDescent="0.3">
      <c r="A22" s="25" t="s">
        <v>19</v>
      </c>
      <c r="B22" s="27" t="s">
        <v>20</v>
      </c>
      <c r="C22" s="46">
        <v>0</v>
      </c>
      <c r="D22" s="37">
        <v>0</v>
      </c>
      <c r="E22" s="93"/>
      <c r="F22" s="93"/>
      <c r="G22" s="93"/>
      <c r="H22" s="93"/>
      <c r="I22" s="93"/>
    </row>
    <row r="23" spans="1:9" ht="20.25" customHeight="1" x14ac:dyDescent="0.3">
      <c r="A23" s="28"/>
      <c r="B23" s="29"/>
      <c r="C23" s="30"/>
      <c r="D23" s="40"/>
      <c r="E23" s="93"/>
      <c r="F23" s="94"/>
    </row>
    <row r="24" spans="1:9" x14ac:dyDescent="0.3">
      <c r="A24" s="177" t="s">
        <v>25</v>
      </c>
      <c r="B24" s="178"/>
      <c r="C24" s="44">
        <f>C9+C11+C13+C15</f>
        <v>14</v>
      </c>
      <c r="D24" s="43">
        <f>D9+D11+D13+D15</f>
        <v>884446728</v>
      </c>
      <c r="E24" s="93"/>
      <c r="F24" s="94"/>
      <c r="I24" s="60"/>
    </row>
    <row r="25" spans="1:9" x14ac:dyDescent="0.3">
      <c r="A25" s="164" t="s">
        <v>26</v>
      </c>
      <c r="B25" s="165"/>
      <c r="C25" s="166">
        <f>C8+C10+C12+C14</f>
        <v>10</v>
      </c>
      <c r="D25" s="168">
        <f>D8+D10+D12+D14</f>
        <v>624831784</v>
      </c>
      <c r="E25" s="93"/>
      <c r="F25" s="93"/>
    </row>
    <row r="26" spans="1:9" x14ac:dyDescent="0.3">
      <c r="A26" s="170" t="s">
        <v>32</v>
      </c>
      <c r="B26" s="171"/>
      <c r="C26" s="167"/>
      <c r="D26" s="169"/>
      <c r="E26" s="93"/>
      <c r="F26" s="93"/>
    </row>
    <row r="27" spans="1:9" ht="20.25" customHeight="1" x14ac:dyDescent="0.3">
      <c r="A27" s="154" t="s">
        <v>27</v>
      </c>
      <c r="B27" s="155"/>
      <c r="C27" s="158">
        <f>C22</f>
        <v>0</v>
      </c>
      <c r="D27" s="159">
        <f>D22</f>
        <v>0</v>
      </c>
      <c r="E27" s="93"/>
      <c r="F27" s="93"/>
    </row>
    <row r="28" spans="1:9" ht="23.25" customHeight="1" x14ac:dyDescent="0.3">
      <c r="A28" s="156"/>
      <c r="B28" s="157"/>
      <c r="C28" s="158"/>
      <c r="D28" s="159"/>
      <c r="E28" s="93"/>
      <c r="F28" s="93"/>
    </row>
    <row r="29" spans="1:9" ht="21" thickBot="1" x14ac:dyDescent="0.35">
      <c r="A29" s="31"/>
      <c r="B29" s="31"/>
      <c r="C29" s="32"/>
      <c r="D29" s="41"/>
      <c r="E29" s="93"/>
      <c r="F29" s="93"/>
    </row>
    <row r="30" spans="1:9" ht="91.5" customHeight="1" thickBot="1" x14ac:dyDescent="0.35">
      <c r="A30" s="160" t="s">
        <v>75</v>
      </c>
      <c r="B30" s="161"/>
      <c r="C30" s="33">
        <f>SUM(C25+C24+C27)</f>
        <v>24</v>
      </c>
      <c r="D30" s="42">
        <f>D24+D25</f>
        <v>1509278512</v>
      </c>
      <c r="E30" s="93"/>
      <c r="F30" s="93"/>
    </row>
    <row r="31" spans="1:9" ht="24.75" x14ac:dyDescent="0.3">
      <c r="A31" s="9"/>
      <c r="B31" s="9"/>
      <c r="C31" s="10"/>
      <c r="D31" s="11"/>
      <c r="E31" s="93"/>
      <c r="F31" s="93"/>
    </row>
    <row r="32" spans="1:9" x14ac:dyDescent="0.3">
      <c r="D32" s="3"/>
      <c r="E32" s="93"/>
      <c r="F32" s="93"/>
    </row>
    <row r="33" spans="1:4" x14ac:dyDescent="0.3">
      <c r="A33" s="162"/>
      <c r="B33" s="162"/>
      <c r="D33" s="3"/>
    </row>
    <row r="34" spans="1:4" x14ac:dyDescent="0.3">
      <c r="A34" s="163"/>
      <c r="B34" s="163"/>
      <c r="D34" s="3"/>
    </row>
    <row r="35" spans="1:4" x14ac:dyDescent="0.3">
      <c r="A35" s="12"/>
      <c r="B35" s="12"/>
      <c r="D35" s="3"/>
    </row>
    <row r="36" spans="1:4" x14ac:dyDescent="0.3">
      <c r="A36" s="153"/>
      <c r="B36" s="153"/>
      <c r="D36" s="3"/>
    </row>
    <row r="41" spans="1:4" x14ac:dyDescent="0.3">
      <c r="C41" s="2">
        <v>0</v>
      </c>
    </row>
  </sheetData>
  <mergeCells count="16">
    <mergeCell ref="A25:B25"/>
    <mergeCell ref="C25:C26"/>
    <mergeCell ref="D25:D26"/>
    <mergeCell ref="A26:B26"/>
    <mergeCell ref="A3:D3"/>
    <mergeCell ref="A4:D4"/>
    <mergeCell ref="C6:D6"/>
    <mergeCell ref="A7:B7"/>
    <mergeCell ref="A24:B24"/>
    <mergeCell ref="A36:B36"/>
    <mergeCell ref="A27:B28"/>
    <mergeCell ref="C27:C28"/>
    <mergeCell ref="D27:D28"/>
    <mergeCell ref="A30:B30"/>
    <mergeCell ref="A33:B33"/>
    <mergeCell ref="A34:B34"/>
  </mergeCells>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CONTRATO DE OBRA </vt:lpstr>
      <vt:lpstr>COMPRAVENTA</vt:lpstr>
      <vt:lpstr>INTERVENTORIA </vt:lpstr>
      <vt:lpstr>SUMINISTROS CABS</vt:lpstr>
      <vt:lpstr>PRESTACION SERVICIOS </vt:lpstr>
      <vt:lpstr>PRESTACION SERVICIOS PROF</vt:lpstr>
      <vt:lpstr>ARRENDAMIENTO</vt:lpstr>
      <vt:lpstr>RESUMEN (2)</vt:lpstr>
      <vt:lpstr>ARRENDAMIENTO!Títulos_a_imprimir</vt:lpstr>
      <vt:lpstr>COMPRAVENTA!Títulos_a_imprimir</vt:lpstr>
      <vt:lpstr>'CONTRATO DE OBRA '!Títulos_a_imprimir</vt:lpstr>
      <vt:lpstr>'INTERVENTORIA '!Títulos_a_imprimir</vt:lpstr>
      <vt:lpstr>'PRESTACION SERVICIOS '!Títulos_a_imprimir</vt:lpstr>
      <vt:lpstr>'PRESTACION SERVICIOS PROF'!Títulos_a_imprimir</vt:lpstr>
      <vt:lpstr>'SUMINISTROS CABS'!Títulos_a_imprimir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ABOGADAUX</dc:creator>
  <cp:lastModifiedBy>SECJURIDICA</cp:lastModifiedBy>
  <cp:lastPrinted>2019-11-18T17:07:40Z</cp:lastPrinted>
  <dcterms:created xsi:type="dcterms:W3CDTF">2016-07-14T15:56:37Z</dcterms:created>
  <dcterms:modified xsi:type="dcterms:W3CDTF">2023-10-20T16:30:02Z</dcterms:modified>
</cp:coreProperties>
</file>