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ECJURIDICA\Desktop\ACTIVIDADES JURIDICA 2023 ABRIL AGOSTO 2 2023\INFORMES CONTRATOS 2023\"/>
    </mc:Choice>
  </mc:AlternateContent>
  <bookViews>
    <workbookView xWindow="0" yWindow="0" windowWidth="20730" windowHeight="11760" firstSheet="2" activeTab="7"/>
  </bookViews>
  <sheets>
    <sheet name="CONTRATO DE OBRA " sheetId="16" r:id="rId1"/>
    <sheet name="COMPRAVENTA" sheetId="14" r:id="rId2"/>
    <sheet name="INTERVENTORIA " sheetId="12" r:id="rId3"/>
    <sheet name="SUMINISTROS CABS" sheetId="13" r:id="rId4"/>
    <sheet name="PRESTACION SERVICIOS " sheetId="18" r:id="rId5"/>
    <sheet name="PRESTACION SERVICIOS PROF" sheetId="20" r:id="rId6"/>
    <sheet name="ARRENDAMIENTO" sheetId="10" r:id="rId7"/>
    <sheet name="RESUMEN (2)" sheetId="15" r:id="rId8"/>
  </sheets>
  <definedNames>
    <definedName name="_xlnm._FilterDatabase" localSheetId="6" hidden="1">ARRENDAMIENTO!$A$4:$G$6</definedName>
    <definedName name="_xlnm._FilterDatabase" localSheetId="1" hidden="1">COMPRAVENTA!$A$4:$G$9</definedName>
    <definedName name="_xlnm._FilterDatabase" localSheetId="0" hidden="1">'CONTRATO DE OBRA '!$A$4:$G$9</definedName>
    <definedName name="_xlnm._FilterDatabase" localSheetId="2" hidden="1">'INTERVENTORIA '!$A$4:$G$7</definedName>
    <definedName name="_xlnm._FilterDatabase" localSheetId="4" hidden="1">'PRESTACION SERVICIOS '!$A$4:$K$35</definedName>
    <definedName name="_xlnm._FilterDatabase" localSheetId="5" hidden="1">'PRESTACION SERVICIOS PROF'!$A$4:$K$119</definedName>
    <definedName name="_xlnm._FilterDatabase" localSheetId="3" hidden="1">'SUMINISTROS CABS'!$A$4:$J$13</definedName>
    <definedName name="_xlnm.Print_Titles" localSheetId="6">ARRENDAMIENTO!$1:$4</definedName>
    <definedName name="_xlnm.Print_Titles" localSheetId="1">COMPRAVENTA!$1:$4</definedName>
    <definedName name="_xlnm.Print_Titles" localSheetId="0">'CONTRATO DE OBRA '!$1:$4</definedName>
    <definedName name="_xlnm.Print_Titles" localSheetId="2">'INTERVENTORIA '!$1:$4</definedName>
    <definedName name="_xlnm.Print_Titles" localSheetId="4">'PRESTACION SERVICIOS '!$2:$4</definedName>
    <definedName name="_xlnm.Print_Titles" localSheetId="5">'PRESTACION SERVICIOS PROF'!$2:$4</definedName>
    <definedName name="_xlnm.Print_Titles" localSheetId="3">'SUMINISTROS CABS'!$1:$4</definedName>
  </definedNames>
  <calcPr calcId="152511"/>
</workbook>
</file>

<file path=xl/calcChain.xml><?xml version="1.0" encoding="utf-8"?>
<calcChain xmlns="http://schemas.openxmlformats.org/spreadsheetml/2006/main">
  <c r="D25" i="15" l="1"/>
  <c r="C25" i="15"/>
  <c r="C24" i="15"/>
  <c r="D24" i="15"/>
  <c r="D11" i="15"/>
  <c r="D10" i="15"/>
  <c r="C11" i="15"/>
  <c r="C10" i="15"/>
  <c r="D9" i="15"/>
  <c r="C9" i="15"/>
  <c r="D8" i="15"/>
  <c r="C8" i="15"/>
  <c r="C15" i="15"/>
  <c r="C14" i="15"/>
  <c r="I33" i="18" l="1"/>
  <c r="I11" i="13"/>
  <c r="H117" i="20"/>
  <c r="I117" i="20" l="1"/>
  <c r="C13" i="15" l="1"/>
  <c r="C12" i="15"/>
  <c r="C21" i="15" l="1"/>
  <c r="C19" i="15"/>
  <c r="D16" i="15"/>
  <c r="D17" i="15"/>
  <c r="J4" i="20" l="1"/>
  <c r="F9" i="10"/>
  <c r="D21" i="15" s="1"/>
  <c r="D12" i="15" l="1"/>
  <c r="D13" i="15"/>
  <c r="D15" i="15" l="1"/>
  <c r="D14" i="15"/>
  <c r="F9" i="14"/>
  <c r="F8" i="14"/>
  <c r="F7" i="14"/>
  <c r="F7" i="16" l="1"/>
  <c r="J4" i="18" l="1"/>
  <c r="F8" i="12" l="1"/>
  <c r="F9" i="12" s="1"/>
  <c r="D19" i="15" s="1"/>
  <c r="C17" i="15" l="1"/>
  <c r="C16" i="15" l="1"/>
  <c r="D27" i="15" l="1"/>
  <c r="C27" i="15"/>
  <c r="C30" i="15" l="1"/>
  <c r="D30" i="15" l="1"/>
</calcChain>
</file>

<file path=xl/comments1.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2.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3.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4.xml><?xml version="1.0" encoding="utf-8"?>
<comments xmlns="http://schemas.openxmlformats.org/spreadsheetml/2006/main">
  <authors>
    <author>SECJURIDICA</author>
  </authors>
  <commentList>
    <comment ref="J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5.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sharedStrings.xml><?xml version="1.0" encoding="utf-8"?>
<sst xmlns="http://schemas.openxmlformats.org/spreadsheetml/2006/main" count="721" uniqueCount="487">
  <si>
    <t>OBJETO</t>
  </si>
  <si>
    <t>NOMBRE</t>
  </si>
  <si>
    <t>INICIO</t>
  </si>
  <si>
    <t>VALOR</t>
  </si>
  <si>
    <t>HOMO</t>
  </si>
  <si>
    <t>PROYECTO</t>
  </si>
  <si>
    <t>TIPOLOGIA DE LOS CONTRATOS</t>
  </si>
  <si>
    <t>CPS</t>
  </si>
  <si>
    <t>Contratos de Prestación de Servicios- ESE HOMO</t>
  </si>
  <si>
    <t>Contratos de prestación de servicios- CONVENIOS</t>
  </si>
  <si>
    <t>CABS</t>
  </si>
  <si>
    <t>Contratos de adquisición de bienes y suministros- ESE HOMO</t>
  </si>
  <si>
    <t>Contratos de adquisición de bienes y suministros-CONVENIOS</t>
  </si>
  <si>
    <t>CV</t>
  </si>
  <si>
    <t>Contratos de Compra-Venta - ESE HOMO</t>
  </si>
  <si>
    <t>Contratos de Compra-Venta-CONVENIOS</t>
  </si>
  <si>
    <t>CO</t>
  </si>
  <si>
    <t>Contratos de obra-ESE HOMO</t>
  </si>
  <si>
    <t>Contratos de obra-CONVENIOS</t>
  </si>
  <si>
    <t>ARR</t>
  </si>
  <si>
    <t>Contratos de arrendamiento-ARR (HOMO arrendador)</t>
  </si>
  <si>
    <t>Contratos de arrendamiento-(HOMO arrendatario)-ESE HOMO</t>
  </si>
  <si>
    <t>Contratos de arrendamiento (HOMO arrendatario)-CONVENIOS</t>
  </si>
  <si>
    <t>No. CONTRATO</t>
  </si>
  <si>
    <t>No. CONTRATOS</t>
  </si>
  <si>
    <t xml:space="preserve"> CONTRATACION CON CARGO A CONVENIOS</t>
  </si>
  <si>
    <t xml:space="preserve"> CONTRATACION A CARGO DE LA ESE HOMO</t>
  </si>
  <si>
    <t xml:space="preserve"> CONTRATACION EN LA QUE LA ESE HOMO RECIBE PAGO POR ARRENDAMIENTO</t>
  </si>
  <si>
    <t>CI</t>
  </si>
  <si>
    <t>RESUMEN CONTRATOS QUE INICIARON ENTRE EL</t>
  </si>
  <si>
    <t>TERMINA</t>
  </si>
  <si>
    <t>TOTAL</t>
  </si>
  <si>
    <t xml:space="preserve"> (No se incluye el valor que se recibe por arrendamiento</t>
  </si>
  <si>
    <t>CONTRATOS DE ARRENDAMIENTO</t>
  </si>
  <si>
    <t>CONVENIOS</t>
  </si>
  <si>
    <t>CONTRATOS DE COMPRAVENTA</t>
  </si>
  <si>
    <t>OBJETO DEL 
CONTRATO</t>
  </si>
  <si>
    <t xml:space="preserve">FECHA DE INICIO         </t>
  </si>
  <si>
    <t xml:space="preserve">FECHA  TERMINACION  </t>
  </si>
  <si>
    <t>VALOR 
CONTRATO (DIGITAR SIN PUNTOS NI COMAS LOS NROS.)</t>
  </si>
  <si>
    <t>MODALIDAD (Homo o Convenio: nombre del convenio)</t>
  </si>
  <si>
    <t>NÚMERO DEL  CONTRATO</t>
  </si>
  <si>
    <t>NOMBRE
CONTRATISTA</t>
  </si>
  <si>
    <t xml:space="preserve">TOTAL </t>
  </si>
  <si>
    <t xml:space="preserve">HOMO </t>
  </si>
  <si>
    <t>CONTRATOS DE OBRA</t>
  </si>
  <si>
    <t xml:space="preserve">CONTRATOS DE INTERVENTORIA </t>
  </si>
  <si>
    <t xml:space="preserve">CONTRATOS DE SUMINISTROS </t>
  </si>
  <si>
    <t xml:space="preserve">CONTRATOS DE PRESTACION DE SERVICIOS </t>
  </si>
  <si>
    <t xml:space="preserve">CONVENIO </t>
  </si>
  <si>
    <t>CONVENIO</t>
  </si>
  <si>
    <t>CPSP</t>
  </si>
  <si>
    <t>Contratos de Prestación de Servicios Profesionales - ESE HOMO</t>
  </si>
  <si>
    <t>Contratos de prestación de servicios Profesionales - CONVENIOS</t>
  </si>
  <si>
    <t>Contrato de Interventoría CONVENIO</t>
  </si>
  <si>
    <t xml:space="preserve">Contrato de Interventoría HOMO </t>
  </si>
  <si>
    <t>VALOR ADICION No 1</t>
  </si>
  <si>
    <t xml:space="preserve">VALOR ADICION </t>
  </si>
  <si>
    <t xml:space="preserve">VALOR CONTRATO </t>
  </si>
  <si>
    <t xml:space="preserve">VALOR TOTAL </t>
  </si>
  <si>
    <t>FECHA DE PRORROGA/ADICION</t>
  </si>
  <si>
    <t>CONVENIO DUAL</t>
  </si>
  <si>
    <t>CONVENIO GOBIERNO</t>
  </si>
  <si>
    <t>CONVENIO ICBF</t>
  </si>
  <si>
    <t xml:space="preserve">VALOR TOTAL DEL CONTRATO </t>
  </si>
  <si>
    <t>FECHA DE PRORROGA Y ADICION</t>
  </si>
  <si>
    <t>CONVENIO MUJERES HOGAR</t>
  </si>
  <si>
    <t>CONVENIO BUEN COMIENZO</t>
  </si>
  <si>
    <t>BIDFOR S.A.S.</t>
  </si>
  <si>
    <t>01 DEJUNIO   DE 2023 A 30 DE JUNIO   DE 2023</t>
  </si>
  <si>
    <t>01 DE JUNIO  DE 2023 A 30 DE JUNIO DE 2023</t>
  </si>
  <si>
    <t>2023CV002</t>
  </si>
  <si>
    <t>2023CV003</t>
  </si>
  <si>
    <t>Compraventa de sillas ergonómicas para personal administrativo de la ESE Hospital Mental de Antioquia María Upegui-HOMO</t>
  </si>
  <si>
    <t>Adquisición de bienes muebles para el proyecto DUAL, en el marco del contrato interadministrativo 4600097440 de 2023, cuyo objeto es “Contrato interadministrativo para Atención con enfoque multimodal a NNA con trastornos mentales y consumo de sustancias psicoactivas a través de la Atención especializada</t>
  </si>
  <si>
    <t>01 DE JUNIO DE 2023 A 30 DE JUNIO  DE 2023</t>
  </si>
  <si>
    <t>2023CABS018</t>
  </si>
  <si>
    <t xml:space="preserve">JORGE MARIO GARCÍA GARCÍA  </t>
  </si>
  <si>
    <t>2023CABS019</t>
  </si>
  <si>
    <t>2023CABS020</t>
  </si>
  <si>
    <t>EDIDIER HUMBERTO RUIZ GIRALDO</t>
  </si>
  <si>
    <t>2023CABS021</t>
  </si>
  <si>
    <t>2023CABS022</t>
  </si>
  <si>
    <t>Suministro de papelería, insumos de aseo, kit de aseo personal, aseo hogar, insumos de cafetería para uso en hogar de protección, en el marco de contrato interadministrativo 4600015544 de 2023, cuyo objeto es realizar servicios de protección, acogida, atención biopsicosocial y jurídica a las mujeres víctima de violencia de género y su grupo familiar en caso de así requerirse</t>
  </si>
  <si>
    <t>Suministro de insumos de papelería y de Tintas, Cintas y Tóners originales, recargadas y genéricas para las impresoras de los diferentes servicios y dependencias de la Entidad, además elementos de litografía, tipografía, encuadernación, víveres aseo y cafetería</t>
  </si>
  <si>
    <t>Suministro de artículos de dotación de vestuario para NNA y dotación institucional para el proyecto DUAL, en el marco del contrato interadministrativo 4600097440 de 2023, cuyo objeto es “Contrato interadministrativo para Atención con enfoque multimodal a NNA con trastornos mentales y consumo de sustancias psicoactivas a través de la Atención especializada</t>
  </si>
  <si>
    <t>Contrato de suministro para dotación de vestuario personal en el marco de la ejecución del Convenio Interadministrativo No.05008002022 suscrito con el Instituto Colombiano de Bienestar Familiar – ICBF</t>
  </si>
  <si>
    <t>Contrato de Suministro de insumos de papelería y aseo e higiene personal requeridos en el marco de la ejecución del Convenio Interadministrativo No.05008002022, suscrito con el Instituto Colombiano de Bienestar Familiar – ICBF</t>
  </si>
  <si>
    <t>1 DE JUNIO   DE 2023 A 30 DE JUNIO DE 2023</t>
  </si>
  <si>
    <t>2023CPS204</t>
  </si>
  <si>
    <t>ANDRES FELIPE CASTAÑEDA RAMIREZ</t>
  </si>
  <si>
    <t>2023CPS205</t>
  </si>
  <si>
    <t>DIEGO JAVIER SANCHEZ ARANGO</t>
  </si>
  <si>
    <t>2023CPS206</t>
  </si>
  <si>
    <t>EZEDIER DE JESUS BEDOYA GARCIA</t>
  </si>
  <si>
    <t>2023CPS207</t>
  </si>
  <si>
    <t>ALEJANDRO ZAPATA PAMPLONA</t>
  </si>
  <si>
    <t>2023CPS208</t>
  </si>
  <si>
    <t>KAROL ALBERTO PEÑA SALCEDO</t>
  </si>
  <si>
    <t>2023CPS209</t>
  </si>
  <si>
    <t>VICTOR ALFONSO OSORIO VASCO</t>
  </si>
  <si>
    <t>2023CPS210</t>
  </si>
  <si>
    <t>JULIO CESAR ZAPATA HERRERA</t>
  </si>
  <si>
    <t>2023CPS211</t>
  </si>
  <si>
    <t xml:space="preserve">CRISTAL PISOS Y CONSTRUCCIONES S.A.S </t>
  </si>
  <si>
    <t>2023CPS212</t>
  </si>
  <si>
    <t>JHON HENRY RESTREPO MOLINA</t>
  </si>
  <si>
    <t>2023CPS213</t>
  </si>
  <si>
    <t xml:space="preserve">SEBASTIAN QUINTERO GARCIA       </t>
  </si>
  <si>
    <t>2023CPS214</t>
  </si>
  <si>
    <t>NIDIA MARICELA CHAVARRIA ARANGO</t>
  </si>
  <si>
    <t>2023CPS215</t>
  </si>
  <si>
    <t>DIEGO HERNAN ORTIZ ORTIZ</t>
  </si>
  <si>
    <t>2023CPS216</t>
  </si>
  <si>
    <t xml:space="preserve">SINDICATO ANTIOQUEÑO DE ANESTESIOLOGIA - ANESTESIAR </t>
  </si>
  <si>
    <t>2023CPS217</t>
  </si>
  <si>
    <t>ELIANA QUINTERO RODRIGUEZ</t>
  </si>
  <si>
    <t>2023CPS219</t>
  </si>
  <si>
    <t>JAVIER EDUARDO QUINTERO MAKEN</t>
  </si>
  <si>
    <t>2023CPS220</t>
  </si>
  <si>
    <t>DEBORA ESTHER CANO MEDINA</t>
  </si>
  <si>
    <t>2023CPS221</t>
  </si>
  <si>
    <t xml:space="preserve">INFRAESTRUCTURA INGENIEROS SAS  </t>
  </si>
  <si>
    <t>2023CPS222</t>
  </si>
  <si>
    <t>LAURA PATRICIA GUARDIA HIDALGO</t>
  </si>
  <si>
    <t>2023CPS223</t>
  </si>
  <si>
    <t>HERNAN ALONSO GONZALEZ GIL</t>
  </si>
  <si>
    <t>2023CPS224</t>
  </si>
  <si>
    <t>JENIFER ANDREA JARAMILLO ZAPATA</t>
  </si>
  <si>
    <t>2023CPS225</t>
  </si>
  <si>
    <t xml:space="preserve">CERO K S.A.S </t>
  </si>
  <si>
    <t>2023CPS226</t>
  </si>
  <si>
    <t>HOYKO S.A.S</t>
  </si>
  <si>
    <t>2023CPS227</t>
  </si>
  <si>
    <t xml:space="preserve">FUNDACION UNIVERSITARIA MARIA CANO. </t>
  </si>
  <si>
    <t>2023CPS228</t>
  </si>
  <si>
    <t>MARÍA ALEJANDRA MARÍN CARDONA</t>
  </si>
  <si>
    <t>2023CPS229</t>
  </si>
  <si>
    <t>TRANSPORTES ESPECIALES ENLACES EXCLUSIVOS S.A.S</t>
  </si>
  <si>
    <t>Prestar servicios como Tallerista en Artes Escénicas en el marco del convenio 05008002022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</si>
  <si>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Contrato de prestación de servicios como técnico administrativo de apoyo a la supervisión y a la gestión de los contratos y convenios interadministrativos de la E.S.E. HOSPITAL MENTAL DE ANTIOQUIA MARIA UPEGUI - HOMO</t>
  </si>
  <si>
    <t>Prestación de servicios técnicos para el apoyo tecnológico en el área de sistemas, software, mantenimientos preventivos y correctivos a la plataforma tecnológica actual de la Empresa Social del Estado Hospital Mental de Antioquia de acuerdo a las especificaciones técnicas</t>
  </si>
  <si>
    <t>Prestar servicios como formador/educador para la atención integral a NNA con patología dual, sus familias y de la Unidad de Niñez, dentro de la ejecución del Contrato interadministrativo 4600097440 de 2023 celebrado entre la ESE HOSPITAL MENTAL DE ANTIOQUIA y la Secretaria de Inclusión Social, Familia y Derechos Humanos de la Alcaldía de Medellín; para la Atención con enfoque Multimodal a Niños, Niñas y Adolescentes con trastornos mentales a través de atención especializada</t>
  </si>
  <si>
    <t>Prestación de servicios como Gestor en salud para la atención integral a NNA con patología dual, sus familias y de la Unidad de Niñez, dentro de la ejecución del Contrato interadministrativo N. 4600097440 de 2023  celebrado entre la ESE HOSPITAL MENTAL DE ANTIOQUIA y la Secretaria de Inclusión Social, Familia y Derechos Humanos de la Alcaldía de Medellín; para la Atención con enfoque Multimodal a Niños, Niñas y Adolescentes con trastornos mentales a través de atención especializada</t>
  </si>
  <si>
    <t>Contrato de prestación de servicios como tecnólogo para apoyar la supervisión, gestión y seguimiento contable de los contratos y convenios interadministrativos de la ESE HOMO</t>
  </si>
  <si>
    <t>prestación de servicios para el mantenimiento y restauración de pisos, incluido los materiales, insumos y equipos requeridos para el desarrollo de las actividades a ejecutar en las instalaciones de la empresa del Estado Hospital Mental de Antioquia-HOMO</t>
  </si>
  <si>
    <t>Prestar los servicios de apoyo técnico en sistemas, para realizar los mantenimientos preventivos y correctivos de la plataforma tecnológica (computadores de escritorio, computadores portátiles, servidores, impresoras, fotocopiadoras, escáneres,  CCTV) también dar soporte de forma integral a la infraestructura de voz y datos, plantas telefónicas, servidor de comunicaciones IP (Call Center), circuito de energía regulada en la Empresa Social del Estado Hospital Mental de Antioquia.</t>
  </si>
  <si>
    <t>Prestar servicios de apoyo Administrativo a los procedimientos contractuales y otros a la Oficina jurídica de la Empresa Social del Estado Hospital Mental de Antioquia — HOMO</t>
  </si>
  <si>
    <t>Prestación de servicios como Regente de  Farmacia de acuerdo a las necesidades de la E.S.E Hospital Mental de Antioquia  María Upegui HOMO</t>
  </si>
  <si>
    <t>Prestar servicios como Tallerista en Deportes en el marco del convenio 05008002022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</si>
  <si>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Prestación de los servicios profesionales especializados en anestesiología para asistir el servicio de Terapia Electroconvulsiva con Anestesia y Relajación TECAR, de acuerdo a las necesidades de la ESE Hospital Mental de Antioquia</t>
  </si>
  <si>
    <t>Contrato de prestación de servicios como auxiliar administrativo para apoyar la ejecución de los contratos y convenios interadministrativos de la ESE HOMO</t>
  </si>
  <si>
    <t>Prestación de servicios de apoyo para el proceso y/o desarrollo de presupuesto, contabilidad y de la información financiera disponible, base para determinar el nivel de desarrollo del sistema de contable, recopilación, procesamiento, análisis y presentación de informes según las etapas de avances logradas</t>
  </si>
  <si>
    <t>Apoyar el proceso y/o desarrollo del software de costos y presupuestos, mediante el análisis de la información financiera disponible, base para determinar el nivel de desarrollo del sistema de costos, recopilación, procesamiento, análisis y presentación de informes de costos y presupuestos mensuales</t>
  </si>
  <si>
    <t>CONTRATO DE OBRA PARA LA ADECUACIÓN INTEGRAL DEL AUDITORIO PRINCIPAL DEL NUEVO EDIFICIO, COMO PARTE DE LA OPTIMIZACIÓN DE LOS ESPACIOS FUNCIONALES DEL PROYECTO DE REPOSICIÓN DE LA INFRAESTRUCTURA FÍSICA E.S.E. HOSPITAL MENTAL MARÍA UPEGUI - HOMO</t>
  </si>
  <si>
    <t>“Prestar servicio como tecnóloga biomédica para realizar la interventoría al manejo de equipos biomédicos, su ejecución, verificación, control y la elaboración y seguimiento de planes institucionales del año 2023, por parte de la Empresa Social del Estado Hospital Mental de Antioquia – HOMO</t>
  </si>
  <si>
    <t>Prestación de servicios como técnico laboral en administración empresarial de apoyo a la gestión administrativa y logística para el  fortalecimiento del desarrollo institucional, de buen gobierno y la planeación participativa para la Gerencia de Municipios</t>
  </si>
  <si>
    <r>
      <t>Prestación de servicios como auxiliar Administrativo para realizar actividades de apoyo administrativo y logístico a la unidad de contextos territoriales para el fortalecimiento y desarrollo institucional, de buen gobierno y la planeación participativa para la Gerencia de Municipios</t>
    </r>
    <r>
      <rPr>
        <b/>
        <sz val="12"/>
        <color theme="1"/>
        <rFont val="Arial Narrow"/>
        <family val="2"/>
      </rPr>
      <t xml:space="preserve"> </t>
    </r>
  </si>
  <si>
    <t>: Prestación de servicios de soporte y mantenimiento de la herramienta SAIA (Sistema de Administración Integral de Información, documentos y procesos</t>
  </si>
  <si>
    <t>Prestación del servicio de outsourcing para el control y la administración de la impresión, fotocopiado y escaneo de documentos, para la ESE Hospital Mental de Antioquia en vigencia 2023</t>
  </si>
  <si>
    <t>Contrato de prestación de servicios para implementar la evaluación de riesgo psicosocial intralaboral, extralaboral y estrés a agentes educativos, en el marco de la ejecución del contrato interadministrativo No. 4600097742 DE 2023 entre el Distrito Especial de Ciencia, Tecnología e Innovación de Medellín (Unidad Administrativa Especial Buen Comienzo) y la E.S.E HOMO Hospital Mental de Antioquia María Upegui, cuyo objeto es: Apoyo a la gestión del programa Buen Comienzo “Sin Barreras”, en la identificación de necesidades de cualificación y de salud mental de los agentes educativos y la atención diferencial de niños y niñas del programa en condición de discapacidad</t>
  </si>
  <si>
    <t>Contrato de prestación de servicios como tecnólogo para apoyar la supervisión, gestión y seguimiento administrativo y financiero de los contratos y convenios interadministrativos de la ESE HOMO</t>
  </si>
  <si>
    <t>Prestación de servicios de transporte requerido para el desplazamiento tanto en las áreas rurales como urbanas de los municipios del Departamento de Antioquia a los funcionarios, contratistas y pacientes de la Empresa Social del Estado Hospital Mental de Antioquia María Upegui- HOMO, para programas extramurales, Ruta de atención integral en salud-RIAS, programa hospital día y de los contratos interadministrativos con el ICBF, alcaldía de Medellín y demás contratos y proyectos especiales</t>
  </si>
  <si>
    <t>1 DE JUNIO DE 2023 A 30 DE  JUNIO DE 2023</t>
  </si>
  <si>
    <t>1 DE JUNIO   A 30 DE JUNIO   DE 2023</t>
  </si>
  <si>
    <r>
      <t xml:space="preserve">TOTAL CONTRATACION VIGENCIA 1 DE JUNIO  DE 2023 A 30 DE JUNIO   DE 2023                </t>
    </r>
    <r>
      <rPr>
        <sz val="14"/>
        <color theme="9" tint="-0.499984740745262"/>
        <rFont val="Cambria"/>
        <family val="1"/>
      </rPr>
      <t xml:space="preserve">(No se incluye el valor que se recibe por arrendamiento </t>
    </r>
  </si>
  <si>
    <t>2023CPSP528</t>
  </si>
  <si>
    <t>PAULA ANDREA MOLINA OSORIO</t>
  </si>
  <si>
    <t>2023CPSP529</t>
  </si>
  <si>
    <t>LEIDY JOHANA ALVARADO GOMEZ</t>
  </si>
  <si>
    <t>2023CPSP530</t>
  </si>
  <si>
    <t>LAURA ANDREA CATAÑO GARCIA</t>
  </si>
  <si>
    <t>2023CPSP531</t>
  </si>
  <si>
    <t>JOANA ASTRID ZULUAGA TORO</t>
  </si>
  <si>
    <t>2023CPSP532</t>
  </si>
  <si>
    <t xml:space="preserve">DEISY YAMILE BARRIENTOS URIBE </t>
  </si>
  <si>
    <t>2023CPSP533</t>
  </si>
  <si>
    <t>LESLY TATIANA ORTEGA PEREZ</t>
  </si>
  <si>
    <t>2023CPSP534</t>
  </si>
  <si>
    <t>ERIKA CRISTINA MORENO FLOREZ</t>
  </si>
  <si>
    <t>2023CPSP535</t>
  </si>
  <si>
    <t>YELITZA AUDREY TABORDA BARRIENTOS</t>
  </si>
  <si>
    <t>2023CPSP536</t>
  </si>
  <si>
    <t>MIRYAM JOHANNA RODAS RAMIREZ</t>
  </si>
  <si>
    <t>2023CPSP537</t>
  </si>
  <si>
    <t>JULIANA TABORDA JIMENEZ</t>
  </si>
  <si>
    <t>2023CPSP538</t>
  </si>
  <si>
    <t>MANUELA PALACIO VELASQUEZ</t>
  </si>
  <si>
    <t>2023CPSP539</t>
  </si>
  <si>
    <t xml:space="preserve">ALEJANDRO ARENAS TOBON </t>
  </si>
  <si>
    <t>2023CPSP540</t>
  </si>
  <si>
    <t xml:space="preserve">ANLLY CATHERINE PEREZ ZAPATA </t>
  </si>
  <si>
    <t>2023CPSP541</t>
  </si>
  <si>
    <t>ISMARY GUERRA CAÑAS</t>
  </si>
  <si>
    <t>2023CPSP542</t>
  </si>
  <si>
    <t>ZULEIMA DEOSSA VARGAS</t>
  </si>
  <si>
    <t>2023CPSP543</t>
  </si>
  <si>
    <t>CLAUDIA MARIA ZAPATA ARANGO</t>
  </si>
  <si>
    <t>2023CPSP544</t>
  </si>
  <si>
    <t>CARLOS ALBERTO GARZÓN RESTREPO</t>
  </si>
  <si>
    <t>2023CPSP545</t>
  </si>
  <si>
    <t>XIOMARA YELENA CARDONA VARGAS</t>
  </si>
  <si>
    <t>2023CPSP546</t>
  </si>
  <si>
    <t>ANA LUCIA TOBÓN LOPERA</t>
  </si>
  <si>
    <t>2023CPSP547</t>
  </si>
  <si>
    <t>PAULA ANDREA VALLEJO ESPITIA</t>
  </si>
  <si>
    <t>2023CPSP548</t>
  </si>
  <si>
    <t>GUSTAVO ADOLFO ARBELAEZ NARANJO</t>
  </si>
  <si>
    <t>2023CPSP549</t>
  </si>
  <si>
    <t>CAROLINA DEL CARMEN FRIAS ANAYA</t>
  </si>
  <si>
    <t>2023CPSP550</t>
  </si>
  <si>
    <t>PAULA ANDREA GONZALEZ VEGA</t>
  </si>
  <si>
    <t>2023CPSP551</t>
  </si>
  <si>
    <t>LINA MARCELA MUÑOZ MUNERA</t>
  </si>
  <si>
    <t>2023CPSP552</t>
  </si>
  <si>
    <t>MARIA FERNANDA CORREA MUNERA</t>
  </si>
  <si>
    <t>2023CPSP553</t>
  </si>
  <si>
    <t>MARYI LISET QUENGUA ORTIZ</t>
  </si>
  <si>
    <t>2023CPSP554</t>
  </si>
  <si>
    <t>CRISTHIAN FERNANDO CORDERO ROJAS</t>
  </si>
  <si>
    <t>2023CPSP555</t>
  </si>
  <si>
    <t>ÁNGELA MARCELA PÉREZ RUIZ</t>
  </si>
  <si>
    <t>2023CPSP556</t>
  </si>
  <si>
    <t>DIEGO ALBERTO ARRUBLA CADAVID</t>
  </si>
  <si>
    <t>2023CPSP557</t>
  </si>
  <si>
    <t>ESTEFANIA MUÑOZ SALAZAR</t>
  </si>
  <si>
    <t>2023CPSP558</t>
  </si>
  <si>
    <t>GLORIA ISABEL GAITAN TRUJILLO</t>
  </si>
  <si>
    <t>2023CPSP559</t>
  </si>
  <si>
    <t>CAROLINA SYLVA PALACIO</t>
  </si>
  <si>
    <t>2023CPSP560</t>
  </si>
  <si>
    <t>DIEGO ALEJANDRO MEJIA RIVERA</t>
  </si>
  <si>
    <t>2023CPSP561</t>
  </si>
  <si>
    <t>IBETH MARIA MUÑOZ ZAPATA</t>
  </si>
  <si>
    <t>2023CPSP562</t>
  </si>
  <si>
    <t xml:space="preserve">PATRICIA GIL BARRIENTOS </t>
  </si>
  <si>
    <t>2023CPSP563</t>
  </si>
  <si>
    <t>DAVID BETANCUR ALVAREZ</t>
  </si>
  <si>
    <t>2023CPSP564</t>
  </si>
  <si>
    <t>ELIZA KRATC GIL</t>
  </si>
  <si>
    <t>2023CPSP565</t>
  </si>
  <si>
    <t>JORGE ANDRES MESA HERRERA</t>
  </si>
  <si>
    <t>2023CPSP566</t>
  </si>
  <si>
    <t>JUAN CAMILO IRAL BARRERA</t>
  </si>
  <si>
    <t>2023CPSP567</t>
  </si>
  <si>
    <t>LIBIA AMPARO HERNANDEZ MARTINEZ</t>
  </si>
  <si>
    <t>2023CPSP568</t>
  </si>
  <si>
    <t>MARTA RUBIELA RUIZ VIANA</t>
  </si>
  <si>
    <t>2023CPSP569</t>
  </si>
  <si>
    <t>ANA MARIA CASTAÑEDA CARDENAS</t>
  </si>
  <si>
    <t>2023CPSP570</t>
  </si>
  <si>
    <t>ALEJANDRA VANESA BUSTAMANTE HERNANDEZ</t>
  </si>
  <si>
    <t>2023CPSP571</t>
  </si>
  <si>
    <t>NORVY YADIRA AGUDELO ZULUAGA</t>
  </si>
  <si>
    <t>2023CPSP572</t>
  </si>
  <si>
    <t>FRANCISCO JAVIER ALVAREZ DAVID</t>
  </si>
  <si>
    <t>2023CPSP573</t>
  </si>
  <si>
    <t>VALENTINA RINCON RIOS</t>
  </si>
  <si>
    <t>2023CPSP574</t>
  </si>
  <si>
    <t>GABRIELA MENA GUTIERREZ</t>
  </si>
  <si>
    <t>2023CPSP575</t>
  </si>
  <si>
    <t>VERONICA TURIZO PELAEZ</t>
  </si>
  <si>
    <t>2023CPSP576</t>
  </si>
  <si>
    <t>MARIA GLADIS MONSALVE VELASQUEZ</t>
  </si>
  <si>
    <t>2023CPSP577</t>
  </si>
  <si>
    <t>JUAN PABLO MONTOYA PALACIO</t>
  </si>
  <si>
    <t>2023CPSP578</t>
  </si>
  <si>
    <t>ALEXANDRA CATAÑO LOPEZ</t>
  </si>
  <si>
    <t>2023CPSP579</t>
  </si>
  <si>
    <t>LUIS FELIPE MUNERA RUA</t>
  </si>
  <si>
    <t>2023CPSP580</t>
  </si>
  <si>
    <t>YULLY ALEJANDRA MONTOYA ROJAS</t>
  </si>
  <si>
    <t>2023CPSP582</t>
  </si>
  <si>
    <t>GUSTAVO ALEJANDRO BERRIO MONCADA</t>
  </si>
  <si>
    <t>2023CPSP583</t>
  </si>
  <si>
    <t>JUAN CARLOS GALLEGO OSORIO</t>
  </si>
  <si>
    <t>2023CPSP584</t>
  </si>
  <si>
    <t>ERIKA VELASQUEZ BETANCUR</t>
  </si>
  <si>
    <t>2023CPSP585</t>
  </si>
  <si>
    <t>MAIRA YESENIA ZAPATA RODAS</t>
  </si>
  <si>
    <t>2023CPSP586</t>
  </si>
  <si>
    <t>ISABEL CRISTINA VALDERRAMA ALVAREZ</t>
  </si>
  <si>
    <t>2023CPSP587</t>
  </si>
  <si>
    <t>DIEGO LEON MIRANDA OROZCO</t>
  </si>
  <si>
    <t>2023CPSP588</t>
  </si>
  <si>
    <t>ZANDIE JULIETH ROMERO MERCADO</t>
  </si>
  <si>
    <t>2023CPSP589</t>
  </si>
  <si>
    <t>JUAN RICARDO LOPEZ POSADA</t>
  </si>
  <si>
    <t>2023CPSP590</t>
  </si>
  <si>
    <t>AGDY HASSAN ZAWADY MATALLANA</t>
  </si>
  <si>
    <t>2023CPSP591</t>
  </si>
  <si>
    <t xml:space="preserve">JULIANA DE JESUS VARGAS BERNAL </t>
  </si>
  <si>
    <t>2023CPSP592</t>
  </si>
  <si>
    <t xml:space="preserve">JOHANNA URREA BENJUMEA </t>
  </si>
  <si>
    <t>2023CPSP593</t>
  </si>
  <si>
    <t>CARLOS ANDRES MUÑOZ VELEZ</t>
  </si>
  <si>
    <t>2023CPSP594</t>
  </si>
  <si>
    <t>NICOLAS SANCHEZ CRUZ</t>
  </si>
  <si>
    <t>2023CPSP595</t>
  </si>
  <si>
    <t>JAVIER ALEJANDRO RIOS LASSO</t>
  </si>
  <si>
    <t>2023CPSP596</t>
  </si>
  <si>
    <t>TATIANA GAVIRIA ARANGO</t>
  </si>
  <si>
    <t>2023CPSP597</t>
  </si>
  <si>
    <t xml:space="preserve">ALEXANDRA CARDONA ROSSERO </t>
  </si>
  <si>
    <t>2023CPSP598</t>
  </si>
  <si>
    <t>LEIDY BIVIANA ZULUAGA OSORIO</t>
  </si>
  <si>
    <t>2023CPSP599</t>
  </si>
  <si>
    <t>SEBASTIAN ALEJANDRO CARMONA VALENCIA</t>
  </si>
  <si>
    <t>2023CPSP600</t>
  </si>
  <si>
    <t xml:space="preserve">MARIA ALEJANDRA CARDONA ARIAS  </t>
  </si>
  <si>
    <t>2023CPSP601</t>
  </si>
  <si>
    <t xml:space="preserve">SARA MARIA OSORIO BARRERO </t>
  </si>
  <si>
    <t>2023CPSP602</t>
  </si>
  <si>
    <t>ASTRID MILENA DUQUE HENAO</t>
  </si>
  <si>
    <t>2023CPSP603</t>
  </si>
  <si>
    <t>SANTIAGO MARTINEZ PATIÑO</t>
  </si>
  <si>
    <t>2023CPSP604</t>
  </si>
  <si>
    <t xml:space="preserve">JUAN CAMILO AGUIRRE CARDONA  </t>
  </si>
  <si>
    <t>2023CPSP605</t>
  </si>
  <si>
    <t>2023CPSP606</t>
  </si>
  <si>
    <t xml:space="preserve">ADRIANA MONSALVE LOPERA </t>
  </si>
  <si>
    <t>2023CPSP607</t>
  </si>
  <si>
    <t>JESSICA VELEZ DEOSSA</t>
  </si>
  <si>
    <t>2023CPSP608</t>
  </si>
  <si>
    <t>DORA CECILIA GUTIERREZ HERNANDEZ</t>
  </si>
  <si>
    <t>2023CPSP609</t>
  </si>
  <si>
    <t>HILDEBRANDO DE JESÚS GIL CAÑAS</t>
  </si>
  <si>
    <t>2023CPSP610</t>
  </si>
  <si>
    <t>2023CPSP611</t>
  </si>
  <si>
    <t>LINA MARCELA GARCIA GIRALDO</t>
  </si>
  <si>
    <t>2023CPSP612</t>
  </si>
  <si>
    <t>SEBASTIAN MUÑOZ RESTREPO</t>
  </si>
  <si>
    <t>2023CPSP613</t>
  </si>
  <si>
    <t>BLANCA MYRIAM GOMEZ OSORIO</t>
  </si>
  <si>
    <t>2023CPSP614</t>
  </si>
  <si>
    <t>ALVARO DE JESUS VASQUEZ FONNEGRA</t>
  </si>
  <si>
    <t>2023CPSP615</t>
  </si>
  <si>
    <t>DIANA CAROLINA GARCIA TORO</t>
  </si>
  <si>
    <t>2023CPSP616</t>
  </si>
  <si>
    <t>SERGIO MIRANDA PINEDA</t>
  </si>
  <si>
    <t>2023CPSP617</t>
  </si>
  <si>
    <t>DANIEL ALEXANDER PEREZ ROJAS</t>
  </si>
  <si>
    <t>2023CPSP618</t>
  </si>
  <si>
    <t>DIANA FERNANDA DULCEY SANGUINO</t>
  </si>
  <si>
    <t>2023CPSP619</t>
  </si>
  <si>
    <t>JANETH BIBIANA ARISTIZABAL MARIN</t>
  </si>
  <si>
    <t>2023CPSP620</t>
  </si>
  <si>
    <t>JUAN ALEXANDER CANO ARAQUE</t>
  </si>
  <si>
    <t>2023CPSP621</t>
  </si>
  <si>
    <t>SANTIAGO MURILLO ARRUBLA</t>
  </si>
  <si>
    <t>2023CPSP622</t>
  </si>
  <si>
    <t>EDGAR MAURICIO GUZMAN MONTOYA</t>
  </si>
  <si>
    <t>2023CPSP623</t>
  </si>
  <si>
    <t>MAURICIO CANO MUÑOZ</t>
  </si>
  <si>
    <t>2023CPSP624</t>
  </si>
  <si>
    <t>CARLOS ALBERTO OSPINA MOLINA</t>
  </si>
  <si>
    <t>2023CPSP625</t>
  </si>
  <si>
    <t>JAIME ANDRES DUQUE TAMAYO</t>
  </si>
  <si>
    <t>2023CPSP626</t>
  </si>
  <si>
    <t>SOFIA GONZALEZ CADAVID</t>
  </si>
  <si>
    <t>2023CPSP627</t>
  </si>
  <si>
    <t>ALEJANDRO ORTIZ BERMUDEZ</t>
  </si>
  <si>
    <t>2023CPSP628</t>
  </si>
  <si>
    <t>LAURA BERDUGO GIL</t>
  </si>
  <si>
    <t>2023CPSP629</t>
  </si>
  <si>
    <t>LISETH CATHERINE AGUDELO RESTREPO</t>
  </si>
  <si>
    <t>2023CPSP630</t>
  </si>
  <si>
    <t>LINA MARIA JARAMILLO CARVAJAL</t>
  </si>
  <si>
    <t>2023CPSP631</t>
  </si>
  <si>
    <t>LAZARO QUICENO MENA</t>
  </si>
  <si>
    <t>2023CPSP632</t>
  </si>
  <si>
    <t xml:space="preserve">DANIELA VANEGAS CORREA  </t>
  </si>
  <si>
    <t>2023CPSP633</t>
  </si>
  <si>
    <t>DIEGO ALBERTO RODRIGUEZ AGUDELO</t>
  </si>
  <si>
    <t>2023CPSP634</t>
  </si>
  <si>
    <t>LAURA ANGEL MEZA</t>
  </si>
  <si>
    <t>2023CPSP635</t>
  </si>
  <si>
    <t>CLAUDIA MARITZA BOTERO TOBON</t>
  </si>
  <si>
    <t>2023CPSP636</t>
  </si>
  <si>
    <t>ANDRES DAVID OSPINA MORALES</t>
  </si>
  <si>
    <t>2023CPSP637</t>
  </si>
  <si>
    <t>CAROLINA URREGO OSORIO</t>
  </si>
  <si>
    <t>2023CPSP638</t>
  </si>
  <si>
    <t>GERALDY ESCOBAR BLANDON</t>
  </si>
  <si>
    <t>2023CPSP639</t>
  </si>
  <si>
    <t>Prestar servicios profesionales como Trabajador (a) Social en el marco del convenio 05008002022,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</si>
  <si>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Prestar servicios profesionales como Profesional de Área en el marco del convenio 05008002022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</si>
  <si>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Prestar servicios profesionales en psicología como asesor municipal para apoyar a los municipios del departamento en los procesos de promoción, gestión del riesgo colectivo y gestión de la salud públicas enmarcadas en el programa Salud Mental - Salud para el Alma</t>
  </si>
  <si>
    <t>Prestación de servicios profesionales para apoyar la supervisión, seguimiento y gestión de los contratos y convenios interadministrativos de la ESE Hospital Mental de Antioquia María Upegui HOMO</t>
  </si>
  <si>
    <t>Prestar servicios profesionales en psicología como asesor departamental para apoyar a los municipios del departamento en los procesos de promoción, gestión del riesgo colectivo y gestión de la salud pública enmarcada en el programa Salud Mental - Salud para el Alma</t>
  </si>
  <si>
    <t>Prestar servicios profesionales como Gestor de caso en el marco del convenio 05008002022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</si>
  <si>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Prestar servicios profesionales como Trabajador (a) Social en el marco del convenio interadministrativo para la atención especializada a los niños, niñas, adolescentes y adultos que tienen un proceso administrativo de restablecimiento de derechos abierto a su favor en la modalidad internado, según contrato interadministrativo suscrito con el Instituto Colombiano de Bienestar Familiar – ICBF</t>
  </si>
  <si>
    <t>Prestar servicios profesionales en psicología como Asesor subregional para apoyar a los municipios del departamento en los procesos de promoción, gestión del riesgo colectivo y gestión de la salud pública enmarcada en el programa Salud Mental - Salud para el Alma</t>
  </si>
  <si>
    <r>
      <t>Prestar servicios profesionales en psicología como Asesor Municipal para apoyar a los municipios del departamento en los procesos de promoción, gestión del riesgo colectivo y gestión de la salud pública enmarcados en el programa Salud Mental - Salud para el Alma</t>
    </r>
    <r>
      <rPr>
        <sz val="11"/>
        <color theme="1"/>
        <rFont val="Arial Narrow"/>
        <family val="2"/>
      </rPr>
      <t xml:space="preserve"> </t>
    </r>
  </si>
  <si>
    <t xml:space="preserve">Prestar servicios profesionales en psicología como Asesor Municipal para apoyar a los municipios del departamento en los procesos de promoción, gestión del riesgo colectivo y gestión de la salud pública enmarcados en el programa Salud Mental - Salud para el Alma </t>
  </si>
  <si>
    <t>Prestar servicios profesionales en psicología como asesor departamental para apoyar a los municipios del departamento en los procesos de promoción, gestión del riesgo colectivo y gestión de la salud pública enmarcados en el programa Salud Mental - Salud para el Alma</t>
  </si>
  <si>
    <t>Prestar servicios profesionales como Psicólogo (a) en el marco del convenio interadministrativo 05008002022 para la atención especializada a los niños, niñas, adolescentes y adultos que tienen un proceso administrativo de restablecimiento de derechos abierto a su favor en la modalidad internado, según contrato interadministrativo suscrito con el Instituto Colombiano de Bienestar Familiar – ICBF</t>
  </si>
  <si>
    <t>Prestar servicios profesionales como nutricionista en el marco del convenio 05008002022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</si>
  <si>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Contrato de prestación de servicios profesionales de apoyo a la ejecución financiera para los contratos y convenios interadministrativos suscritos por la E.S.E Hospital Mental de Antioquia María Upegui – HOMO</t>
  </si>
  <si>
    <t>Prestación de servicios profesionales como Administrador Público para apoyar la gestión de la gerencia en la evaluación técnica y seguimiento de los procesos administrativos y estratégicos de la entidad para efectos de realizar ajustes, racionalizar recursos, mejorar las dinámicas institucionales y el flujo de los procesos</t>
  </si>
  <si>
    <t>Contrato de prestación de servicios como profesional de apoyo a la gestión y supervisión de los diferentes contratos interadministrativos vigentes del HOMO desde el punto de vista administrativo, financiero y técnico enfocados en la primera infancia e infancia y adolescencia</t>
  </si>
  <si>
    <t>Contrato de prestación de servicios profesionales para apoyar la gestión y seguimiento del programa Salud para el Alma, en el marco del contrato interadministrativo No. 4600014854 de 2022, firmado entre la Gobernación de Antioquia y la ESE Hospital Mental de Antioquia</t>
  </si>
  <si>
    <t>“Prestar los servicios profesionales de abogado y asesor apoyando las diferentes dependencias de la ESE Hospital Mental de Antioquia</t>
  </si>
  <si>
    <t>Prestación de servicios profesionales especializados en Psiquiatría, de acuerdo a las necesidades de la ESE Hospital Mental de Antioquia Maria Upegu</t>
  </si>
  <si>
    <r>
      <t xml:space="preserve">. </t>
    </r>
    <r>
      <rPr>
        <sz val="11"/>
        <color theme="1"/>
        <rFont val="Arial Narrow"/>
        <family val="2"/>
      </rPr>
      <t>Prestar servicios profesionales como Trabajador (a) Social en el marco del convenio interadministrativo 05008002022 para la atención especializada a los niños, niñas, adolescentes y adultos que tienen un proceso administrativo de restablecimiento de derechos abierto a su favor en la modalidad internado, según contrato interadministrativo suscrito con el Instituto Colombiano de Bienestar Familiar – ICBF</t>
    </r>
  </si>
  <si>
    <t>: Prestar servicios profesionales como Psicólogo (a) en el marco del convenio interadministrativo para la atención especializada a los niños, niñas, adolescentes y adultos que tienen un proceso administrativo de restablecimiento de derechos abierto a su favor en la modalidad internado, según contrato interadministrativo suscrito con el Instituto Colombiano de Bienestar Familiar – ICBF</t>
  </si>
  <si>
    <t xml:space="preserve">: Prestación de servicios profesionales especializados en Psiquiatría, de acuerdo a las necesidades de la ESE Hospital Mental de Antioquia Maria Upegui </t>
  </si>
  <si>
    <t xml:space="preserve">Prestar servicios profesionales de apoyo Administrativo a los procedimientos contractuales y otros a la Oficina jurídica de la Empresa Social del Estado Hospital Mental de Antioquia — HOMO </t>
  </si>
  <si>
    <t xml:space="preserve">Contrato de prestación de servicios profesionales para apoyar la ejecución, supervisión, seguimiento y gestión de los contratos y convenios interadministrativos de la ESE Hospital Mental De Antioquia María Upegui - HOMO </t>
  </si>
  <si>
    <t>. Contrato de prestación de servicios como tecnólogo para apoyar la supervisión, seguimiento y gestión de los convenios y contratos interadministrativos de la ESE Hospital Mental de Antioquia, María Upegui HOMO</t>
  </si>
  <si>
    <t>Contrato de prestación de servicios profesionales para apoyar la supervisión, seguimiento y gestión de los convenios y contratos interadministrativos de la ESE Hospital Mental de Antioquia, María Upegui HOMO</t>
  </si>
  <si>
    <t xml:space="preserve">Prestación de servicios de psiquiatría  para la investigación de Estudios Clínicos en la administración y gestión de los procesos del Centro de Investigación, de la E.S.E Hospital Mental de Antioquia María Upegui </t>
  </si>
  <si>
    <t>Prestar servicios profesionales Jurídicos y Administrativos a los procedimientos contractuales y de los demás necesario en la oficina asesora jurídica de la Empresa Social del Estado Hospital Mental de Antioquia María Upegui — HOMO</t>
  </si>
  <si>
    <t>Prestar servicios profesionales de apoyo Jurídico y Administrativo a los procedimientos contractuales y los demás de la Oficina jurídica de la Empresa Social del Estado Hospital Mental de Antioquia María Upegui — HOMO</t>
  </si>
  <si>
    <t xml:space="preserve">Prestar servicios profesionales en psicología como Asesor subregional para apoyar a los municipios del departamento en los procesos de promoción, gestión del riesgo colectivo y gestión de la salud pública enmarcados en el programa Salud Mental - Salud para el Alma </t>
  </si>
  <si>
    <t>Prestar servicios profesionales en psicología como Asesor subregional para apoyar a los municipios del departamento en los procesos de promoción, gestión del riesgo colectivo y gestión de la salud pública enmarcados en el programa Salud Mental - Salud para el Alma</t>
  </si>
  <si>
    <t>Prestar servicios profesionales en trabajo social como Asesor Municipal para apoyar a los municipios del departamento en los procesos de promoción, gestión del riesgo colectivo y gestión de la salud pública enmarcados en el programa Salud Mental - Salud para el Alma</t>
  </si>
  <si>
    <t>Prestar servicios como profesional especializado en gerencia para apoyar a los municipios del departamento en los procesos de promoción, gestión del riesgo colectivo y gestión de la salud pública enmarcados en el programa Salud Mental - Salud para el Alma</t>
  </si>
  <si>
    <t>Prestar servicios profesionales en psicología como Asesor Municipal para apoyar a los municipios del departamento en los procesos de promoción, gestión del riesgo colectivo y gestión de la salud pública enmarcados en el programa Salud Mental - Salud para el Alma</t>
  </si>
  <si>
    <t xml:space="preserve">Prestar Servicios de asesoría profesional para el apoyo en actividades relacionadas con la generación de información para  el fortalecimiento e implementación del modelo de prestación de servicios de la ESE Hospital Mental de Antioquia María Upegui en los territorios del departamento de Antioquia. </t>
  </si>
  <si>
    <t>Prestar servicios profesionales como Profesional de Área en el marco del convenio 05008002022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</si>
  <si>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r>
      <t xml:space="preserve">Prestación de servicios profesionales como Contadora Pública para apoyar los procesos del área financiera, de austeridad </t>
    </r>
    <r>
      <rPr>
        <sz val="11"/>
        <color rgb="FF000000"/>
        <rFont val="Arial Narrow"/>
        <family val="2"/>
      </rPr>
      <t xml:space="preserve">del gasto, mejoramiento de los recaudos, disminución de costos, gastos y seguimiento continuo al Programa de Saneamiento Fiscal y Financiero de la ESE HOMO </t>
    </r>
  </si>
  <si>
    <t>Prestación de servicios para la Coordinación General (Senior) de Estudios Clínicos en la administración y gestión de los procesos del Centro de Investigación, de la E.S.E Hospital Mental de Antioquia y servicio de Neuropsicologia clínica y aplicación de pruebas a los pacientes que así lo requieran</t>
  </si>
  <si>
    <t>Prestación de servicios profesionales, como Ingeniero Civil Especializado en el marco de la ejecución del contrato interadministrativo No. 4600015180, suscrito con el Departamento de Antioquia, cuyo objeto es contrato interadministrativo para el fortalecimiento de las líneas 3, 4 y 5 del plan de desarrollo “unidos por la vida 2020-2023” de la Secretaria de Asuntos Institucionales, Paz y No Violencia; la Secretaria de Seguridad y Justicia; el Departamento Administrativo de Gestión del Riesgo de Desastres – DAGRAN-; y la Gerencia de Municipios del Departamento de Antioquia"</t>
  </si>
  <si>
    <t xml:space="preserve">Prestar servicios profesionales en biología como asesor externo, en el marco de la ejecución del contrato interadministrativo vigente, suscrito con la Secretaría Seccional de Salud y Protección Social de Antioquia, para apoyar a los municipios del departamento en los procesos de promoción, gestión del riesgo colectivo y gestión de la salud pública enmarcados en el programa Salud Mental - Salud para el Alma </t>
  </si>
  <si>
    <t>Prestación de servicios profesionales como contador público para apoyo a la gestión, asesoría administrativa contable, y financiera de la oficina de control interno de la entidad E.S.E HOSPITAL MENTAL DE ANTIOQUIA MARIA UPEGUI– HOMO</t>
  </si>
  <si>
    <t>Prestar los servicios profesionales especializados en Psiquiatría, de acuerdo a las necesidades de la ESE Hospital Mental de Antioquia María Upegui</t>
  </si>
  <si>
    <t>Prestar servicios profesionales como abogado y asesor apoyando las dependencias de la E.S.E HOSPITAL MENTAL DE ANTIOQUIA MARIA UPEGUI – HOMO</t>
  </si>
  <si>
    <t>Prestación de servicios profesionales para el acompañamiento, apoyo, coordinación y supervisión por parte de la empresa social del estado hospital mental de antioquia maría upegui – homo, de la interventoría integral para la construcción de la cuarta etapa (iv) – edificio hospital mental de antioquia – homo en el marco de la reposición de la infraestructura física</t>
  </si>
  <si>
    <t>Prestación de servicios profesionales en Psicología Clínica de acuerdo a las necesidades de la E.S.E Hospital Mental de Antioquia María Upegui - HOMO  en consulta externa, hospitalización y  grupos psicoeducativos que así lo requieran</t>
  </si>
  <si>
    <t xml:space="preserve">Prestación de servicios profesionales especializados en Psiquiatría, de acuerdo a las necesidades de la ESE Hospital Mental de Antioquia Maria Upegui </t>
  </si>
  <si>
    <t>Prestación de servicios profesionales en Psicología Clínica de acuerdo a las necesidades de la E.S.E Hospital Mental de Antioquia María Upegui - HOMO en consulta externa, hospitalización y  grupos psicoeducativos que así lo requieran</t>
  </si>
  <si>
    <r>
      <t>”</t>
    </r>
    <r>
      <rPr>
        <sz val="11"/>
        <color theme="1"/>
        <rFont val="Arial Narrow"/>
        <family val="2"/>
      </rPr>
      <t xml:space="preserve"> Prestación de servicios profesionales especializados en Psiquiatría, de acuerdo a las necesidades de la ESE Hospital Mental de Antioquia Maria Upegui </t>
    </r>
  </si>
  <si>
    <t xml:space="preserve">Prestación de servicios profesionales en Neuropsicología clínica y aplicación de pruebas a los pacientes de la E.S.E Hospital Mental de Antioquia que así lo requieran </t>
  </si>
  <si>
    <t>Prestación de servicios profesionales como ingeniero de sistemas, para el apoyo profesional requerido, así como las funciones, infraestructura de hardware y software que actualmente se tenga en operación en le Empresa Social del Estado Hospital Mental de Antioquia María Upegui HOMO</t>
  </si>
  <si>
    <r>
      <t>”</t>
    </r>
    <r>
      <rPr>
        <sz val="11"/>
        <color theme="1"/>
        <rFont val="Arial Narrow"/>
        <family val="2"/>
      </rPr>
      <t xml:space="preserve"> Prestación de servicios profesionales especializados en Psiquiatría, de acuerdo a las necesidades de la ESE Hospital Mental de Antioquia Maria Upegui</t>
    </r>
  </si>
  <si>
    <t>Prestación de los Servicios Profesionales de Trabajo Social, de acuerdo a las necesidades de la ESE Hospital Mental de Antioquia María Upegui – HOMO</t>
  </si>
  <si>
    <t xml:space="preserve">Prestación de los Servicios Profesionales de Trabajo Social, de acuerdo a las necesidades de la ESE Hospital Mental de Antioquia Maria Upegui – HOMO </t>
  </si>
  <si>
    <t>Prestar servicios profesionales en enfermería como asesora municipal para apoyar a los municipios del departamento en los procesos de promoción, gestión del riesgo colectivo y gestión de la salud pública enmarcada en el programa Salud Mental - Salud para el Alma</t>
  </si>
  <si>
    <t xml:space="preserve">Prestación de servicios profesionales en Psicología Clínica de acuerdo a las necesidades de la E.S.E Hospital Mental de Antioquia Maria Upegui - HOMO en consulta externa, hospitalización y grupos psicoeducativos que así lo requieran" </t>
  </si>
  <si>
    <t>Prestación de servicios profesionales en Psicología Clínica de acuerdo a las necesidades de la E.S.E Hospital Mental de Antioquia María Upegui - HOMO en consulta externa, hospitalización y grupos psicoeducativos que así lo requieran</t>
  </si>
  <si>
    <t>Prestación de servicios como ingeniera para realizar la interventoría integral  de todos los contratos de mantenimiento de la infraestructura y adicional elaboración y seguimiento al plan de mantenimiento de la infraestructura del año 2023</t>
  </si>
  <si>
    <t>Prestar servicios profesionales  en mercadeo para la gestión y administración de los convenios docencia servicio de la E.S.E. con especial observancia del Decreto. 2376/2010 y demás normas en dicha materia, garantizando el cumplimiento de las directrices impartidas desde el Comité Docencia Servicio de la E.S.E en dicha materia y velando por el cumplimiento del reglamento de prácticas y rotaciones, ejecutar el plan de bienestar laboral e incentivos del 2023 de la E.S.E. HOMO, y apoyar en las compras que necesite el servicio DUAL</t>
  </si>
  <si>
    <t xml:space="preserve">Prestación de servicios profesionales en psicología clínica, especializada en niños y adolescentes de acuerdo a las necesidades de la E.S.E Hospital Mental de Antioquia. </t>
  </si>
  <si>
    <t>Prestación de los Servicios Profesionales de un licenciado en artes, de acuerdo a las necesidades de los servicios hospitalarios de la ESE Hospital Mental de Antioquia Maria Upegui - HOMO</t>
  </si>
  <si>
    <t>: Prestar servicios profesionales especializados en Psiquiatría Infantil para el servicio de hospitalización de niños y adolescentes y de acuerdo a las necesidades de la E.S.E Hospital Mental de Antioquia</t>
  </si>
  <si>
    <t>Prestar servicios profesionales como Gerente en Sistemas de Información para apoyar a los municipios del departamento en los procesos de promoción, gestión del riesgo colectivo y gestión de la salud pública enmarcados en el programa Salud Mental - Salud para el Alma”. En el marco del contrato interadministrativo N 4600014854 de 2022</t>
  </si>
  <si>
    <t>Prestación servicios profesionales en Coordinación de Estudios Clínicos de acuerdo a las necesidades de la E.S.E Hospital Mental de Antioquia en el centro de investigaciones</t>
  </si>
  <si>
    <r>
      <t>Prestar servicios profesionales en psicología como Asesor subregional para apoyar a los municipios del departamento en los procesos de promoción, gestión del riesgo colectivo y gestión de la salud pública enmarcados en el programa Salud Mental - Salud para el Alma</t>
    </r>
    <r>
      <rPr>
        <b/>
        <sz val="11"/>
        <color theme="1"/>
        <rFont val="Arial Narrow"/>
        <family val="2"/>
      </rPr>
      <t xml:space="preserve"> </t>
    </r>
  </si>
  <si>
    <t>Prestación de servicios profesionales para apoyar la Gestión, Seguimiento y Ejecución de proyectos relacionados con salud Mental</t>
  </si>
  <si>
    <t>Prestación de servicios profesionales como Químico Farmacéutico, de acuerdo a las necesidades de la E.S.E Hospital Mental de Antioquia y a los Estudios Clínicos del Centro de Investigaciones que así lo requieran</t>
  </si>
  <si>
    <t>Contrato de prestación de servicios profesionales como Trabajadora Social para apoyar la supervisión del programa Centro de Protección Integral - CPI, cuyo propósito es brindar atención especializada a los niños, niñas y adolescentes que tienen un proceso administrativo de restablecimiento de derechos abierto a su favor, en la modalidad internado, de acuerdo con los lineamientos vigentes y el modelo de enfoque diferencial expedido por el Instituto Colombiano de Bienestar Familiar - ICBF</t>
  </si>
  <si>
    <r>
      <t xml:space="preserve">: </t>
    </r>
    <r>
      <rPr>
        <sz val="11"/>
        <color theme="1"/>
        <rFont val="Arial Narrow"/>
        <family val="2"/>
      </rPr>
      <t>Prestación de servicios profesionales en Psicología Clínica de acuerdo a las necesidades de la E.S.E Hospital Mental de Antioquia María Upegui - HOMO en consulta externa, hospitalización y grupos psicoeducativos que así lo requieran</t>
    </r>
  </si>
  <si>
    <t>Prestación de servicios como profesional en negocios internacionales para apoyar el desarrollo de las actividades de la unidad de contextos territoriales para el fortalecimiento institucional, de buen gobierno y la planeación participativa para la gerencia de municipios</t>
  </si>
  <si>
    <t>Prestación de servicios profesionales como abogado(a) para apoyar la gestión para el acompañamiento y fortalecimiento del desarrollo institucional, de buen gobierno y la planeación participativa para las subregiones del Magdalena Medio y Nordeste desde la Gerencia de Municipios</t>
  </si>
  <si>
    <t>Prestación de servicios profesionales como politólogo especializado para coordinar, asesorar e implementar el programa bandera Jornadas de Acuerdos Municipales de la Gerencia de Municipios</t>
  </si>
  <si>
    <t>Prestación de servicios profesionales como abogado(a) para apoyar la gestión de acompañamiento y fortalecimiento del desarrollo institucional, de buen gobierno y la planeación participativa para la subregión de Urabá desde la Gerencia de Municipios</t>
  </si>
  <si>
    <t>Prestación de servicios profesionales como ingeniera informática especializada para asesorar y coordinar las acciones administrativas, financieras y la consolidación de la información para fortalecimiento del desarrollo institucional, de buen gobierno y la planeación participativa de la Gerencia de Municipios</t>
  </si>
  <si>
    <t>Prestación de servicios profesionales como trabajador social para apoyar la gestión para el acompañamiento y fortalecimiento del desarrollo institucional, de buen gobierno y la planeación participativa para la subregión del Bajo Cauca desde la Gerencia de Municipios</t>
  </si>
  <si>
    <t>Prestación de servicios profesionales como politologo para apoyar la gestión del fortalecimiento institucional de la Gerencia de Municipiosl y la planeación participativa en los esquemas asociativos del Departamento de Antioquia</t>
  </si>
  <si>
    <t>Prestación de servicios profesionales como politologo  y de apoyo a la gestión para el acompañamiento y fortalecimiento del desarrollo institucional, de buen gobierno y la planeación participativa para la subregión del Oriente desde la Gerencia de Municipios</t>
  </si>
  <si>
    <t>Prestación de servicios profesionales como administrador publico  para apoyar el desarrollo de las actividades de la unidad de contextos territoriales para el fortalecimiento institucional, de buen gobierno y la planeación participativa para la gerencia de municipios</t>
  </si>
  <si>
    <t>Prestación de servicios profesionales como administrador de empresas para apoyar el  desarrollo de las actividades de la unidad de contextos territoriales para el fortalecimiento institucional, de buen gobierno y la planeación participativa para la gerencia de municipios</t>
  </si>
  <si>
    <t>Prestación de servicios como profesional en negocios internacionales para apoyar el  desarrollo de las actividades de la unidad de contextos territoriales para el fortalecimiento institucional, de buen gobierno y la planeación participativa para la gerencia de municipios</t>
  </si>
  <si>
    <t>Prestación de servicios profesionales como comunicador audiovisual para apoyar el desarrollo de las actividades de la unidad de contextos territoriales para el fortalecimiento institucional, de buen gobierno y la planeación participativa para la gerencia de municipios</t>
  </si>
  <si>
    <t>Prestación de servicios profesionales como abogado para asesorar y articular las actividades de la unidad de contextos territoriales para el fortalecimiento del desarrollo institucional, de buen gobierno y la planeación participativa para la gerencia de municipios</t>
  </si>
  <si>
    <t>Prestación de servicios profesionales como diseñador(a) industrial para apoyar  la gestión para el fortalecimiento de la presencia institucional de la Gerencia de Municipios</t>
  </si>
  <si>
    <t>Prestación de servicios profesionales como economista para apoyar la gestión de acompañamiento y fortalecimiento del desarrollo institucional, de buen gobierno y la planeación participativa para la subregión del Norte desde la Gerencia de Municipios</t>
  </si>
  <si>
    <r>
      <t>”</t>
    </r>
    <r>
      <rPr>
        <sz val="12"/>
        <color theme="1"/>
        <rFont val="Calibri"/>
        <family val="2"/>
        <scheme val="minor"/>
      </rPr>
      <t xml:space="preserve"> </t>
    </r>
    <r>
      <rPr>
        <sz val="12"/>
        <color theme="1"/>
        <rFont val="Arial Narrow"/>
        <family val="2"/>
      </rPr>
      <t>Prestar servicios profesionales de contador para la asesoría, apoyo y acompañamiento de la oficina de Gestión del Talento Humano en temas de pasivo pensional</t>
    </r>
  </si>
  <si>
    <t>Prestar servicios profesionales de Comunicador Social al área de comunicaciones para apoyar acciones alineadas con el Plan Operativo Anual, planes de comunicaciones y de mercadeo y necesidades de las diferentes aéreas que requieran estrategias de comunicación en la ESE Hospital Mental de Antioquia María Upegui - HOMO</t>
  </si>
  <si>
    <t>Prestación de servicios profesionales como abogado para la formulación y ejecución de estrategias, planes y programas en el desarollo de las politicas públicas de la Secretaría de Asuntos Institucionales, Paz y Noviolencia, en el marco de la ejecución del contrato interadministrativo No. 4600015180, suscrito con el Departamento de Antioquia, cuyo objeto es "contrato interadministrativo para el desarrollo de las líneas, componentes, programas, proyectos, y productos del plan de desarrollo “unidos por la vida 2020-2023” de la Secretaría de Asuntos Institucionales, Paz y Noviolencia, Secretaría de Seguridad y Justicia, Departamento Administrativo de Gestión del Riesgo de Desastres – DAGRAN, y la Secretaría Regional y Sectorial de Seguridad Humana Sector Administrativo Gobierno, Noviolencia, Seguridad y Paz</t>
  </si>
  <si>
    <t>Prestación de servicios profesionales como abogada de apoyo para la gestión territorial, de acompañamiento y fortalecimiento del desarrollo institucional, de buen gobierno y la planeación participativa para la subregión del Suroeste desde la Gerencia de Municipios</t>
  </si>
  <si>
    <r>
      <t>”</t>
    </r>
    <r>
      <rPr>
        <sz val="11"/>
        <color theme="1"/>
        <rFont val="Arial Narrow"/>
        <family val="2"/>
      </rPr>
      <t xml:space="preserve"> Prestación de servicios profesionales especializados en Psiquiatría, de acuerdo a las necesidades de la ESE Hospital Mental de Antioquia Maria Upegui " Parágrafo: Las actividades objeto del presente contrato deberán ser desempeñadas en la sede principal de la institución hospitalaria ubicada en la calle 38 N° 55-310 del municipio de Bello- Antioquia. No obstante, lo anterior y de acuerdo con la necesidad del bien, obra o servicio que se contrate, las actividades podrán ser ejecutadas en lugares diferentes, sin que esto implique modificación alguna a las condiciones contractuales</t>
    </r>
  </si>
  <si>
    <t>Prestar servicios profesionales en Psicología Clínica de acuerdo a las necesidades de la E.S.E Hospital Mental de Antioquia María Upegui - HOMO  en consulta externa, hospitalización y  grupos psicoeducativos que así lo requieran</t>
  </si>
  <si>
    <t>Prestación de servicios profesionales como abogado  en el marco de la ejecución del contrato interadministrativo No. 4600015180, suscrito con el Departamento de Antioquia, cuyo objeto es contrato interadministrativo para el fortalecimiento de las líneas 3, 4 y 5 del plan de desarrollo “unidos por la vida 2020-2023” de la Secretaria de Asuntos Institucionales, Paz y No Violencia; la Secretaria de Seguridad y Justicia; el Departamento Administrativo de Gestión del Riesgo de Desastres – DAGRAN-; y la Gerencia de Municipios del Departamento de Antioquia</t>
  </si>
  <si>
    <t>Prestar servicios profesionales en psicología como Asesor municipal para apoyar a los municipios del departamento en los procesos de promoción, gestión del riesgo colectivo y gestión de la salud pública enmarcados en el programa Salud Mental - Salud para el Alma</t>
  </si>
  <si>
    <t>CONVENIO SALUD MENTAL</t>
  </si>
  <si>
    <t xml:space="preserve">
HOMO</t>
  </si>
  <si>
    <t xml:space="preserve">                    HOMO </t>
  </si>
  <si>
    <t>01 DE JUNIO   DE 2023 A 30 DE JUNIO  DE 2023</t>
  </si>
  <si>
    <t>1 DE JUNIO  DE 2023 A 30 DE JUNIO DE 2023</t>
  </si>
  <si>
    <t>2023CPS078</t>
  </si>
  <si>
    <t xml:space="preserve">XENCO S.A </t>
  </si>
  <si>
    <t>2023CPS202</t>
  </si>
  <si>
    <t xml:space="preserve">SYNLAB COLOMBIA S.A.S </t>
  </si>
  <si>
    <r>
      <t xml:space="preserve">En desarrollo de este contrato el </t>
    </r>
    <r>
      <rPr>
        <b/>
        <sz val="11"/>
        <color theme="1"/>
        <rFont val="Arial Narrow"/>
        <family val="2"/>
      </rPr>
      <t xml:space="preserve">CONTRATISTA, </t>
    </r>
    <r>
      <rPr>
        <sz val="11"/>
        <color theme="1"/>
        <rFont val="Arial Narrow"/>
        <family val="2"/>
      </rPr>
      <t>se obliga</t>
    </r>
    <r>
      <rPr>
        <b/>
        <sz val="11"/>
        <color theme="1"/>
        <rFont val="Arial Narrow"/>
        <family val="2"/>
      </rPr>
      <t xml:space="preserve"> </t>
    </r>
    <r>
      <rPr>
        <sz val="11"/>
        <color theme="1"/>
        <rFont val="Arial Narrow"/>
        <family val="2"/>
      </rPr>
      <t>a la: Prestación de servicios para actualización y soporte para los módulos de contabilidad, inventarios, nomina, cartera, tesorería, presupuesto, activos fijos, gestión hospitalaria, gestión de glosas, verificación de derechos, costos y atención al usuario e historia clínica (consulta externa, especializada, en psiquiatría general, psicología, hospitalización-enfermería, urgencias y laboratorio clínico en la vigencia 2023 para la ESE Hospital Mental de Antioquia María Upegui</t>
    </r>
  </si>
  <si>
    <t>Prestación de servicios de procesamiento de exámenes de laboratorio clínico de la Empresa Social del Estado Hospital Mental de Antioquia –María Upegui-HOMO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</si>
</sst>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_-;\-&quot;$&quot;\ * #,##0_-;_-&quot;$&quot;\ * &quot;-&quot;??_-;_-@_-"/>
  </numFmts>
  <fonts count="44" x14ac:knownFonts="1">
    <font>
      <sz val="11"/>
      <color theme="1"/>
      <name val="Calibri"/>
      <family val="2"/>
      <scheme val="minor"/>
    </font>
    <font>
      <sz val="11"/>
      <color theme="1"/>
      <name val="Calibri"/>
      <family val="2"/>
      <scheme val="minor"/>
    </font>
    <font>
      <sz val="10"/>
      <name val="Arial"/>
      <family val="2"/>
    </font>
    <font>
      <sz val="8"/>
      <name val="Arial"/>
      <family val="2"/>
    </font>
    <font>
      <sz val="8"/>
      <color indexed="81"/>
      <name val="Arial Narrow"/>
      <family val="2"/>
    </font>
    <font>
      <sz val="9"/>
      <color indexed="81"/>
      <name val="Tahoma"/>
      <family val="2"/>
    </font>
    <font>
      <sz val="16"/>
      <color theme="1"/>
      <name val="Arial"/>
      <family val="2"/>
    </font>
    <font>
      <b/>
      <sz val="10"/>
      <name val="Arial Narrow"/>
      <family val="2"/>
    </font>
    <font>
      <sz val="10"/>
      <name val="Arial Narrow"/>
      <family val="2"/>
    </font>
    <font>
      <b/>
      <sz val="18"/>
      <name val="Calibri"/>
      <family val="2"/>
      <scheme val="minor"/>
    </font>
    <font>
      <b/>
      <sz val="16"/>
      <color theme="9" tint="-0.499984740745262"/>
      <name val="Arial Black"/>
      <family val="2"/>
    </font>
    <font>
      <b/>
      <sz val="10"/>
      <name val="Arial"/>
      <family val="2"/>
    </font>
    <font>
      <vertAlign val="subscript"/>
      <sz val="8"/>
      <name val="Arial"/>
      <family val="2"/>
    </font>
    <font>
      <sz val="11"/>
      <color theme="1"/>
      <name val="Arial"/>
      <family val="2"/>
    </font>
    <font>
      <b/>
      <sz val="11"/>
      <color rgb="FF385723"/>
      <name val="Arial"/>
      <family val="2"/>
    </font>
    <font>
      <b/>
      <sz val="14"/>
      <color rgb="FF385723"/>
      <name val="Arial"/>
      <family val="2"/>
    </font>
    <font>
      <sz val="11"/>
      <name val="Calibri"/>
      <family val="2"/>
      <scheme val="minor"/>
    </font>
    <font>
      <b/>
      <sz val="11"/>
      <name val="Calibri"/>
      <family val="2"/>
      <scheme val="minor"/>
    </font>
    <font>
      <sz val="11"/>
      <color theme="1"/>
      <name val="Cambria"/>
      <family val="1"/>
    </font>
    <font>
      <b/>
      <sz val="11"/>
      <color theme="1"/>
      <name val="Calibri"/>
      <family val="2"/>
      <scheme val="minor"/>
    </font>
    <font>
      <b/>
      <sz val="11"/>
      <name val="Cambria"/>
      <family val="1"/>
    </font>
    <font>
      <b/>
      <sz val="14"/>
      <color rgb="FF385723"/>
      <name val="Cambria"/>
      <family val="1"/>
    </font>
    <font>
      <b/>
      <sz val="14"/>
      <name val="Cambria"/>
      <family val="1"/>
    </font>
    <font>
      <sz val="14"/>
      <color rgb="FF000000"/>
      <name val="Cambria"/>
      <family val="1"/>
    </font>
    <font>
      <sz val="14"/>
      <name val="Cambria"/>
      <family val="1"/>
    </font>
    <font>
      <b/>
      <sz val="14"/>
      <color theme="1"/>
      <name val="Cambria"/>
      <family val="1"/>
    </font>
    <font>
      <sz val="14"/>
      <color rgb="FFFF0000"/>
      <name val="Cambria"/>
      <family val="1"/>
    </font>
    <font>
      <vertAlign val="superscript"/>
      <sz val="14"/>
      <color theme="1"/>
      <name val="Cambria"/>
      <family val="1"/>
    </font>
    <font>
      <b/>
      <sz val="14"/>
      <color theme="9" tint="-0.499984740745262"/>
      <name val="Cambria"/>
      <family val="1"/>
    </font>
    <font>
      <sz val="14"/>
      <color theme="9" tint="-0.499984740745262"/>
      <name val="Cambria"/>
      <family val="1"/>
    </font>
    <font>
      <sz val="11"/>
      <color theme="1"/>
      <name val="Arial Narrow"/>
      <family val="2"/>
    </font>
    <font>
      <sz val="12"/>
      <color theme="1"/>
      <name val="Arial Narrow"/>
      <family val="2"/>
    </font>
    <font>
      <sz val="9"/>
      <color theme="1"/>
      <name val="Arial"/>
      <family val="2"/>
    </font>
    <font>
      <b/>
      <sz val="8"/>
      <name val="Arial"/>
      <family val="2"/>
    </font>
    <font>
      <sz val="12"/>
      <color rgb="FF000000"/>
      <name val="Arial Narrow"/>
      <family val="2"/>
    </font>
    <font>
      <sz val="11"/>
      <name val="Cambria"/>
      <family val="1"/>
    </font>
    <font>
      <sz val="11"/>
      <color rgb="FF000000"/>
      <name val="Arial Narrow"/>
      <family val="2"/>
    </font>
    <font>
      <b/>
      <sz val="12"/>
      <color theme="1"/>
      <name val="Arial Narrow"/>
      <family val="2"/>
    </font>
    <font>
      <b/>
      <sz val="11"/>
      <color theme="1"/>
      <name val="Arial Narrow"/>
      <family val="2"/>
    </font>
    <font>
      <b/>
      <sz val="11"/>
      <color rgb="FF000000"/>
      <name val="Arial Narrow"/>
      <family val="2"/>
    </font>
    <font>
      <sz val="12"/>
      <color theme="1"/>
      <name val="Calibri"/>
      <family val="2"/>
      <scheme val="minor"/>
    </font>
    <font>
      <sz val="12"/>
      <color rgb="FF090A0D"/>
      <name val="Arial Narrow"/>
      <family val="2"/>
    </font>
    <font>
      <sz val="14"/>
      <name val="Arial"/>
      <family val="2"/>
    </font>
    <font>
      <sz val="12"/>
      <name val="Arial"/>
      <family val="2"/>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rgb="FFFFFFFF"/>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8">
    <xf numFmtId="0" fontId="0" fillId="0" borderId="0"/>
    <xf numFmtId="0" fontId="2" fillId="0" borderId="0"/>
    <xf numFmtId="16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 fillId="8" borderId="0" applyNumberFormat="0" applyBorder="0" applyAlignment="0" applyProtection="0"/>
  </cellStyleXfs>
  <cellXfs count="203">
    <xf numFmtId="0" fontId="0" fillId="0" borderId="0" xfId="0"/>
    <xf numFmtId="0" fontId="3" fillId="0" borderId="0" xfId="0" applyFont="1" applyFill="1" applyBorder="1"/>
    <xf numFmtId="0" fontId="6" fillId="0" borderId="0" xfId="0" applyFont="1"/>
    <xf numFmtId="3" fontId="6" fillId="0" borderId="0" xfId="0" applyNumberFormat="1" applyFont="1"/>
    <xf numFmtId="0" fontId="3" fillId="0" borderId="0" xfId="0" applyFont="1" applyBorder="1"/>
    <xf numFmtId="0" fontId="3" fillId="0" borderId="0" xfId="0" applyFont="1" applyBorder="1" applyAlignment="1">
      <alignment horizontal="center"/>
    </xf>
    <xf numFmtId="0" fontId="8" fillId="3" borderId="0" xfId="0" applyFont="1" applyFill="1"/>
    <xf numFmtId="0" fontId="8" fillId="3" borderId="0" xfId="0" applyFont="1" applyFill="1" applyAlignment="1">
      <alignment horizontal="center" vertical="center" wrapText="1"/>
    </xf>
    <xf numFmtId="0" fontId="3" fillId="0" borderId="0" xfId="0" applyFont="1" applyBorder="1" applyAlignment="1">
      <alignment horizontal="center" vertical="center" wrapText="1"/>
    </xf>
    <xf numFmtId="0" fontId="10" fillId="3" borderId="0" xfId="0" applyFont="1" applyFill="1" applyBorder="1" applyAlignment="1">
      <alignment horizontal="center" vertical="center" wrapText="1"/>
    </xf>
    <xf numFmtId="1" fontId="10" fillId="3" borderId="0" xfId="0" applyNumberFormat="1" applyFont="1" applyFill="1" applyBorder="1" applyAlignment="1">
      <alignment horizontal="center" vertical="center" wrapText="1"/>
    </xf>
    <xf numFmtId="3" fontId="10" fillId="3" borderId="0" xfId="0" applyNumberFormat="1" applyFont="1" applyFill="1" applyBorder="1" applyAlignment="1">
      <alignment horizontal="right" vertical="center" wrapText="1"/>
    </xf>
    <xf numFmtId="0" fontId="3" fillId="0" borderId="0" xfId="0" applyFont="1" applyBorder="1" applyAlignment="1">
      <alignment horizontal="justify" vertical="center"/>
    </xf>
    <xf numFmtId="0" fontId="9" fillId="3" borderId="0" xfId="0" applyFont="1" applyFill="1" applyBorder="1" applyAlignment="1">
      <alignment vertical="center"/>
    </xf>
    <xf numFmtId="0" fontId="13" fillId="0" borderId="0" xfId="0" applyFont="1"/>
    <xf numFmtId="0" fontId="14" fillId="3" borderId="2" xfId="0" applyFont="1" applyFill="1" applyBorder="1" applyAlignment="1">
      <alignment horizontal="center" vertical="center" wrapText="1" readingOrder="1"/>
    </xf>
    <xf numFmtId="0" fontId="14" fillId="3" borderId="0" xfId="0" applyFont="1" applyFill="1" applyBorder="1" applyAlignment="1">
      <alignment horizontal="center" vertical="center" wrapText="1" readingOrder="1"/>
    </xf>
    <xf numFmtId="1" fontId="7" fillId="5" borderId="16" xfId="0" applyNumberFormat="1" applyFont="1" applyFill="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wrapText="1"/>
    </xf>
    <xf numFmtId="0" fontId="18" fillId="0" borderId="0" xfId="0" applyFont="1" applyFill="1" applyBorder="1" applyAlignment="1">
      <alignment horizontal="left" vertical="top"/>
    </xf>
    <xf numFmtId="0" fontId="18" fillId="0" borderId="0" xfId="0" applyFont="1" applyFill="1" applyBorder="1" applyAlignment="1">
      <alignment horizontal="left" vertical="top" wrapText="1"/>
    </xf>
    <xf numFmtId="14" fontId="18" fillId="0" borderId="0" xfId="0" applyNumberFormat="1" applyFont="1" applyFill="1" applyBorder="1" applyAlignment="1">
      <alignment horizontal="left" vertical="top"/>
    </xf>
    <xf numFmtId="0" fontId="21" fillId="3" borderId="2" xfId="0" applyFont="1" applyFill="1" applyBorder="1" applyAlignment="1">
      <alignment horizontal="center" vertical="center" wrapText="1" readingOrder="1"/>
    </xf>
    <xf numFmtId="0" fontId="21" fillId="3" borderId="0" xfId="0" applyFont="1" applyFill="1" applyBorder="1" applyAlignment="1">
      <alignment horizontal="center" vertical="center" wrapText="1" readingOrder="1"/>
    </xf>
    <xf numFmtId="0" fontId="23" fillId="5" borderId="1" xfId="0" applyFont="1" applyFill="1" applyBorder="1" applyAlignment="1">
      <alignment horizontal="left" vertical="center" wrapText="1" readingOrder="1"/>
    </xf>
    <xf numFmtId="0" fontId="23" fillId="3" borderId="1" xfId="0" applyFont="1" applyFill="1" applyBorder="1" applyAlignment="1">
      <alignment horizontal="left" vertical="center" wrapText="1" readingOrder="1"/>
    </xf>
    <xf numFmtId="0" fontId="26" fillId="5" borderId="1" xfId="0" applyFont="1" applyFill="1" applyBorder="1" applyAlignment="1">
      <alignment horizontal="left" vertical="center" wrapText="1" readingOrder="1"/>
    </xf>
    <xf numFmtId="0" fontId="23" fillId="4" borderId="4" xfId="0" applyFont="1" applyFill="1" applyBorder="1" applyAlignment="1">
      <alignment horizontal="left" vertical="center" wrapText="1" readingOrder="1"/>
    </xf>
    <xf numFmtId="0" fontId="26" fillId="4" borderId="5" xfId="0" applyFont="1" applyFill="1" applyBorder="1" applyAlignment="1">
      <alignment horizontal="left" vertical="center" wrapText="1" readingOrder="1"/>
    </xf>
    <xf numFmtId="3" fontId="24" fillId="4" borderId="5" xfId="0" applyNumberFormat="1" applyFont="1" applyFill="1" applyBorder="1" applyAlignment="1">
      <alignment horizontal="center" vertical="center" wrapText="1"/>
    </xf>
    <xf numFmtId="0" fontId="27" fillId="3" borderId="0" xfId="0" applyFont="1" applyFill="1" applyBorder="1" applyAlignment="1">
      <alignment horizontal="center" vertical="center"/>
    </xf>
    <xf numFmtId="0" fontId="25" fillId="3" borderId="0" xfId="0" applyFont="1" applyFill="1" applyBorder="1" applyAlignment="1">
      <alignment horizontal="center" vertical="center"/>
    </xf>
    <xf numFmtId="1" fontId="28" fillId="6" borderId="10" xfId="0" applyNumberFormat="1" applyFont="1" applyFill="1" applyBorder="1" applyAlignment="1">
      <alignment horizontal="center" vertical="center" wrapText="1"/>
    </xf>
    <xf numFmtId="165" fontId="16" fillId="3" borderId="0" xfId="2" applyNumberFormat="1" applyFont="1" applyFill="1"/>
    <xf numFmtId="165" fontId="17" fillId="5" borderId="17" xfId="2" applyNumberFormat="1" applyFont="1" applyFill="1" applyBorder="1" applyAlignment="1">
      <alignment horizontal="center" vertical="center"/>
    </xf>
    <xf numFmtId="165" fontId="16" fillId="0" borderId="0" xfId="2" applyNumberFormat="1" applyFont="1" applyBorder="1"/>
    <xf numFmtId="42" fontId="24" fillId="5" borderId="1" xfId="3" applyFont="1" applyFill="1" applyBorder="1" applyAlignment="1">
      <alignment horizontal="right" vertical="center" wrapText="1"/>
    </xf>
    <xf numFmtId="42" fontId="24" fillId="3" borderId="1" xfId="3" applyFont="1" applyFill="1" applyBorder="1" applyAlignment="1">
      <alignment horizontal="right" vertical="center" wrapText="1"/>
    </xf>
    <xf numFmtId="42" fontId="23" fillId="5" borderId="1" xfId="3" applyFont="1" applyFill="1" applyBorder="1" applyAlignment="1">
      <alignment horizontal="right" vertical="center"/>
    </xf>
    <xf numFmtId="42" fontId="24" fillId="4" borderId="3" xfId="3" applyFont="1" applyFill="1" applyBorder="1" applyAlignment="1">
      <alignment horizontal="right" vertical="center" wrapText="1"/>
    </xf>
    <xf numFmtId="42" fontId="24" fillId="3" borderId="0" xfId="3" applyFont="1" applyFill="1" applyBorder="1" applyAlignment="1">
      <alignment horizontal="center" vertical="center" wrapText="1"/>
    </xf>
    <xf numFmtId="42" fontId="28" fillId="6" borderId="11" xfId="3" applyFont="1" applyFill="1" applyBorder="1" applyAlignment="1">
      <alignment horizontal="right" vertical="center" wrapText="1"/>
    </xf>
    <xf numFmtId="42" fontId="22" fillId="3" borderId="3" xfId="3" applyFont="1" applyFill="1" applyBorder="1" applyAlignment="1">
      <alignment horizontal="right" vertical="center" wrapText="1"/>
    </xf>
    <xf numFmtId="3" fontId="25" fillId="0" borderId="5" xfId="0" applyNumberFormat="1" applyFont="1" applyBorder="1" applyAlignment="1">
      <alignment horizontal="center"/>
    </xf>
    <xf numFmtId="14" fontId="0" fillId="0" borderId="1" xfId="0" applyNumberFormat="1" applyFill="1" applyBorder="1" applyAlignment="1">
      <alignment wrapText="1"/>
    </xf>
    <xf numFmtId="3" fontId="24" fillId="5" borderId="1" xfId="0" applyNumberFormat="1" applyFont="1" applyFill="1" applyBorder="1" applyAlignment="1">
      <alignment horizontal="center" vertical="center" wrapText="1"/>
    </xf>
    <xf numFmtId="3" fontId="24" fillId="3" borderId="1" xfId="0" applyNumberFormat="1" applyFont="1" applyFill="1" applyBorder="1" applyAlignment="1">
      <alignment horizontal="center" vertical="center" wrapText="1"/>
    </xf>
    <xf numFmtId="0" fontId="18" fillId="0" borderId="0" xfId="0" applyNumberFormat="1" applyFont="1" applyFill="1" applyBorder="1" applyAlignment="1">
      <alignment horizontal="left" vertical="top"/>
    </xf>
    <xf numFmtId="165" fontId="20" fillId="0" borderId="1" xfId="2" applyNumberFormat="1" applyFont="1" applyBorder="1" applyAlignment="1">
      <alignment horizontal="left" vertical="top"/>
    </xf>
    <xf numFmtId="0" fontId="19" fillId="3" borderId="1" xfId="0" applyFont="1" applyFill="1" applyBorder="1" applyAlignment="1">
      <alignment horizontal="left" vertical="top" wrapText="1"/>
    </xf>
    <xf numFmtId="1" fontId="7" fillId="5" borderId="19" xfId="0" applyNumberFormat="1" applyFont="1" applyFill="1" applyBorder="1" applyAlignment="1">
      <alignment horizontal="center" vertical="center"/>
    </xf>
    <xf numFmtId="0" fontId="7" fillId="5" borderId="20" xfId="0" applyFont="1" applyFill="1" applyBorder="1" applyAlignment="1">
      <alignment horizontal="center" vertical="center"/>
    </xf>
    <xf numFmtId="165" fontId="17" fillId="5" borderId="20" xfId="2" applyNumberFormat="1" applyFont="1" applyFill="1" applyBorder="1" applyAlignment="1">
      <alignment horizontal="center" vertical="center"/>
    </xf>
    <xf numFmtId="0" fontId="22" fillId="4" borderId="1" xfId="0" applyFont="1" applyFill="1" applyBorder="1" applyAlignment="1">
      <alignment horizontal="center" vertical="center" wrapText="1" readingOrder="1"/>
    </xf>
    <xf numFmtId="166" fontId="0" fillId="0" borderId="1" xfId="8" applyNumberFormat="1" applyFont="1" applyFill="1" applyBorder="1"/>
    <xf numFmtId="166" fontId="0" fillId="0" borderId="1" xfId="8" applyNumberFormat="1" applyFont="1" applyFill="1" applyBorder="1" applyAlignment="1">
      <alignment wrapText="1"/>
    </xf>
    <xf numFmtId="0" fontId="23" fillId="0" borderId="1" xfId="0" applyFont="1" applyFill="1" applyBorder="1" applyAlignment="1">
      <alignment horizontal="left" vertical="center" wrapText="1" readingOrder="1"/>
    </xf>
    <xf numFmtId="3" fontId="24" fillId="0" borderId="1" xfId="0" applyNumberFormat="1" applyFont="1" applyFill="1" applyBorder="1" applyAlignment="1">
      <alignment horizontal="center" vertical="center" wrapText="1"/>
    </xf>
    <xf numFmtId="42" fontId="24" fillId="0" borderId="1" xfId="3" applyFont="1" applyFill="1" applyBorder="1" applyAlignment="1">
      <alignment horizontal="right" vertical="center" wrapText="1"/>
    </xf>
    <xf numFmtId="42" fontId="6" fillId="0" borderId="0" xfId="0" applyNumberFormat="1" applyFont="1"/>
    <xf numFmtId="0" fontId="3" fillId="0" borderId="0" xfId="0" applyFont="1" applyFill="1" applyBorder="1" applyAlignment="1">
      <alignment horizontal="left" vertical="top"/>
    </xf>
    <xf numFmtId="0" fontId="31" fillId="0" borderId="1" xfId="0" applyFont="1" applyBorder="1" applyAlignment="1">
      <alignment wrapText="1"/>
    </xf>
    <xf numFmtId="0" fontId="0" fillId="0" borderId="1" xfId="0" applyFill="1" applyBorder="1"/>
    <xf numFmtId="0" fontId="31" fillId="0" borderId="1" xfId="0" applyFont="1" applyFill="1" applyBorder="1" applyAlignment="1">
      <alignment wrapText="1"/>
    </xf>
    <xf numFmtId="14" fontId="0" fillId="0" borderId="1" xfId="0" applyNumberFormat="1" applyFill="1" applyBorder="1"/>
    <xf numFmtId="0" fontId="0" fillId="0" borderId="1" xfId="0" applyFill="1" applyBorder="1" applyAlignment="1">
      <alignment wrapText="1"/>
    </xf>
    <xf numFmtId="0" fontId="30" fillId="0" borderId="1" xfId="0" applyFont="1" applyFill="1" applyBorder="1" applyAlignment="1">
      <alignment wrapText="1"/>
    </xf>
    <xf numFmtId="1" fontId="7" fillId="5" borderId="15" xfId="0" applyNumberFormat="1" applyFont="1" applyFill="1" applyBorder="1" applyAlignment="1">
      <alignment horizontal="center" vertical="center"/>
    </xf>
    <xf numFmtId="0" fontId="7" fillId="5" borderId="21" xfId="0" applyFont="1" applyFill="1" applyBorder="1" applyAlignment="1">
      <alignment horizontal="center" vertical="center"/>
    </xf>
    <xf numFmtId="165" fontId="17" fillId="5" borderId="21" xfId="2" applyNumberFormat="1" applyFont="1" applyFill="1" applyBorder="1" applyAlignment="1">
      <alignment horizontal="center" vertical="center"/>
    </xf>
    <xf numFmtId="0" fontId="7" fillId="5" borderId="14" xfId="0" applyFont="1" applyFill="1" applyBorder="1" applyAlignment="1">
      <alignment horizontal="center" vertical="center" wrapText="1"/>
    </xf>
    <xf numFmtId="0" fontId="0" fillId="0" borderId="0" xfId="0" applyFill="1"/>
    <xf numFmtId="0" fontId="30" fillId="0" borderId="1" xfId="0" applyFont="1" applyFill="1" applyBorder="1" applyAlignment="1">
      <alignment horizontal="left" vertical="justify" wrapText="1"/>
    </xf>
    <xf numFmtId="0" fontId="31" fillId="0" borderId="1" xfId="0" applyFont="1" applyFill="1" applyBorder="1" applyAlignment="1">
      <alignment horizontal="justify" vertical="center"/>
    </xf>
    <xf numFmtId="0" fontId="7" fillId="5" borderId="1" xfId="0" applyFont="1" applyFill="1" applyBorder="1" applyAlignment="1">
      <alignment horizontal="center" vertical="center" wrapText="1"/>
    </xf>
    <xf numFmtId="0" fontId="8" fillId="0" borderId="0" xfId="0" applyFont="1" applyFill="1"/>
    <xf numFmtId="42" fontId="8" fillId="0" borderId="0" xfId="3" applyFont="1" applyFill="1"/>
    <xf numFmtId="165" fontId="16" fillId="0" borderId="0" xfId="2" applyNumberFormat="1" applyFont="1" applyFill="1"/>
    <xf numFmtId="0" fontId="8" fillId="0" borderId="0" xfId="0" applyFont="1" applyFill="1" applyAlignment="1">
      <alignment horizontal="center" vertical="center" wrapText="1"/>
    </xf>
    <xf numFmtId="0" fontId="19" fillId="0" borderId="1" xfId="27" applyFont="1" applyFill="1" applyBorder="1" applyAlignment="1">
      <alignment horizontal="center" vertical="center" wrapText="1"/>
    </xf>
    <xf numFmtId="42" fontId="19" fillId="0" borderId="1" xfId="3" applyFont="1" applyFill="1" applyBorder="1" applyAlignment="1">
      <alignment horizontal="center" vertical="center" wrapText="1"/>
    </xf>
    <xf numFmtId="166" fontId="19" fillId="0" borderId="1" xfId="3" applyNumberFormat="1" applyFont="1" applyFill="1" applyBorder="1" applyAlignment="1">
      <alignment horizontal="center" vertical="center" wrapText="1"/>
    </xf>
    <xf numFmtId="0" fontId="19" fillId="0" borderId="8" xfId="0" applyFont="1" applyFill="1" applyBorder="1" applyAlignment="1">
      <alignment horizontal="left" vertical="top" wrapText="1"/>
    </xf>
    <xf numFmtId="0" fontId="19" fillId="0" borderId="1" xfId="0" applyFont="1" applyFill="1" applyBorder="1" applyAlignment="1">
      <alignment horizontal="left" vertical="top" wrapText="1"/>
    </xf>
    <xf numFmtId="0" fontId="0" fillId="0" borderId="0" xfId="0" applyFont="1" applyFill="1" applyAlignment="1">
      <alignment wrapText="1"/>
    </xf>
    <xf numFmtId="0" fontId="0" fillId="0" borderId="0" xfId="0" applyFill="1" applyAlignment="1">
      <alignment wrapText="1"/>
    </xf>
    <xf numFmtId="166" fontId="0" fillId="0" borderId="0" xfId="3" applyNumberFormat="1" applyFont="1" applyFill="1"/>
    <xf numFmtId="0" fontId="0" fillId="0" borderId="0" xfId="0" applyFill="1" applyAlignment="1">
      <alignment horizontal="center" vertical="center" wrapText="1"/>
    </xf>
    <xf numFmtId="42" fontId="0" fillId="0" borderId="0" xfId="3" applyFont="1" applyFill="1"/>
    <xf numFmtId="0" fontId="30" fillId="0" borderId="1" xfId="0" applyFont="1" applyBorder="1" applyAlignment="1">
      <alignment horizontal="center" vertical="center" wrapText="1"/>
    </xf>
    <xf numFmtId="166" fontId="33" fillId="0" borderId="0" xfId="0" applyNumberFormat="1" applyFont="1" applyBorder="1"/>
    <xf numFmtId="0" fontId="33" fillId="0" borderId="0" xfId="0" applyFont="1" applyBorder="1"/>
    <xf numFmtId="0" fontId="6" fillId="0" borderId="0" xfId="0" applyFont="1" applyFill="1"/>
    <xf numFmtId="42" fontId="6" fillId="0" borderId="0" xfId="0" applyNumberFormat="1" applyFont="1" applyFill="1"/>
    <xf numFmtId="0" fontId="6" fillId="0" borderId="0" xfId="0" applyFont="1" applyFill="1" applyAlignment="1">
      <alignment horizontal="left"/>
    </xf>
    <xf numFmtId="42" fontId="6" fillId="0" borderId="0" xfId="0" applyNumberFormat="1" applyFont="1" applyFill="1" applyAlignment="1">
      <alignment horizontal="left"/>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165" fontId="17" fillId="5" borderId="1" xfId="2" applyNumberFormat="1" applyFont="1" applyFill="1" applyBorder="1" applyAlignment="1">
      <alignment horizontal="center" vertical="center"/>
    </xf>
    <xf numFmtId="166" fontId="30" fillId="0" borderId="1" xfId="8" applyNumberFormat="1" applyFont="1" applyFill="1" applyBorder="1" applyAlignment="1">
      <alignment wrapText="1"/>
    </xf>
    <xf numFmtId="0" fontId="30" fillId="0" borderId="1" xfId="0" applyFont="1" applyBorder="1" applyAlignment="1">
      <alignment wrapText="1"/>
    </xf>
    <xf numFmtId="14" fontId="0" fillId="0" borderId="1" xfId="0" applyNumberFormat="1" applyBorder="1"/>
    <xf numFmtId="0" fontId="3" fillId="0" borderId="1" xfId="0" applyFont="1" applyBorder="1"/>
    <xf numFmtId="0" fontId="32" fillId="0" borderId="1" xfId="0" applyFont="1" applyBorder="1"/>
    <xf numFmtId="0" fontId="0" fillId="0" borderId="1" xfId="0" applyBorder="1"/>
    <xf numFmtId="3" fontId="35" fillId="0" borderId="1" xfId="2" applyNumberFormat="1" applyFont="1" applyBorder="1" applyAlignment="1">
      <alignment vertical="top"/>
    </xf>
    <xf numFmtId="0" fontId="34" fillId="0" borderId="1" xfId="0" applyFont="1" applyBorder="1" applyAlignment="1">
      <alignment wrapText="1"/>
    </xf>
    <xf numFmtId="3" fontId="0" fillId="0" borderId="1" xfId="0" applyNumberFormat="1" applyBorder="1"/>
    <xf numFmtId="42" fontId="23" fillId="0" borderId="1" xfId="3" applyFont="1" applyFill="1" applyBorder="1" applyAlignment="1">
      <alignment horizontal="right" vertical="center"/>
    </xf>
    <xf numFmtId="166" fontId="3" fillId="0" borderId="0" xfId="0" applyNumberFormat="1" applyFont="1" applyBorder="1"/>
    <xf numFmtId="0" fontId="3" fillId="0" borderId="0" xfId="0" applyFont="1" applyFill="1" applyBorder="1" applyAlignment="1"/>
    <xf numFmtId="0" fontId="7" fillId="5" borderId="1" xfId="0" applyFont="1" applyFill="1" applyBorder="1" applyAlignment="1">
      <alignment horizontal="center" vertical="justify" wrapText="1"/>
    </xf>
    <xf numFmtId="0" fontId="32" fillId="0" borderId="1" xfId="0" applyFont="1" applyFill="1" applyBorder="1"/>
    <xf numFmtId="0" fontId="0" fillId="0" borderId="1" xfId="0" applyBorder="1" applyAlignment="1">
      <alignment horizontal="center" vertical="center"/>
    </xf>
    <xf numFmtId="0" fontId="31" fillId="0" borderId="1" xfId="0" applyFont="1" applyBorder="1" applyAlignment="1">
      <alignment horizontal="center" vertical="center" wrapText="1"/>
    </xf>
    <xf numFmtId="14" fontId="0" fillId="0" borderId="1" xfId="8" applyNumberFormat="1" applyFont="1" applyBorder="1" applyAlignment="1">
      <alignment horizontal="center" vertical="center"/>
    </xf>
    <xf numFmtId="166" fontId="0" fillId="0" borderId="1" xfId="8" applyNumberFormat="1" applyFont="1" applyBorder="1" applyAlignment="1">
      <alignment horizontal="center" vertical="center"/>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Fill="1" applyBorder="1" applyAlignment="1">
      <alignment wrapText="1"/>
    </xf>
    <xf numFmtId="0" fontId="31" fillId="0" borderId="0" xfId="0" applyFont="1" applyFill="1" applyBorder="1" applyAlignment="1">
      <alignment wrapText="1"/>
    </xf>
    <xf numFmtId="14" fontId="0" fillId="0" borderId="0" xfId="0" applyNumberFormat="1" applyFill="1" applyBorder="1" applyAlignment="1">
      <alignment wrapText="1"/>
    </xf>
    <xf numFmtId="0" fontId="0" fillId="0" borderId="0" xfId="0" applyBorder="1" applyAlignment="1">
      <alignment wrapText="1"/>
    </xf>
    <xf numFmtId="166" fontId="0" fillId="0" borderId="1" xfId="8" applyNumberFormat="1" applyFont="1" applyFill="1" applyBorder="1" applyAlignment="1">
      <alignment horizontal="center" vertical="center"/>
    </xf>
    <xf numFmtId="1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166" fontId="0" fillId="0" borderId="1" xfId="8" applyNumberFormat="1" applyFont="1" applyFill="1" applyBorder="1" applyAlignment="1">
      <alignment horizontal="center" vertical="center" wrapText="1"/>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xf>
    <xf numFmtId="0" fontId="30" fillId="0" borderId="1" xfId="0" applyFont="1" applyFill="1" applyBorder="1" applyAlignment="1">
      <alignment horizontal="center" wrapText="1"/>
    </xf>
    <xf numFmtId="0" fontId="31" fillId="0" borderId="1" xfId="0" applyFont="1" applyBorder="1" applyAlignment="1">
      <alignment horizontal="justify" vertical="center" wrapText="1"/>
    </xf>
    <xf numFmtId="0" fontId="36" fillId="0" borderId="1" xfId="0" applyFont="1" applyBorder="1" applyAlignment="1">
      <alignment wrapText="1"/>
    </xf>
    <xf numFmtId="0" fontId="32" fillId="0" borderId="1" xfId="0" applyFont="1" applyBorder="1" applyAlignment="1">
      <alignment wrapText="1"/>
    </xf>
    <xf numFmtId="0" fontId="0" fillId="0" borderId="1" xfId="0" applyBorder="1" applyAlignment="1">
      <alignment horizontal="center" wrapText="1"/>
    </xf>
    <xf numFmtId="0" fontId="30" fillId="0" borderId="1" xfId="0" applyFont="1" applyBorder="1" applyAlignment="1">
      <alignment horizontal="center" wrapText="1"/>
    </xf>
    <xf numFmtId="14" fontId="0" fillId="0" borderId="1" xfId="0" applyNumberFormat="1" applyBorder="1" applyAlignment="1">
      <alignment horizontal="center" wrapText="1"/>
    </xf>
    <xf numFmtId="3" fontId="0" fillId="0" borderId="1" xfId="0" applyNumberFormat="1" applyBorder="1" applyAlignment="1">
      <alignment horizontal="center" wrapText="1"/>
    </xf>
    <xf numFmtId="3" fontId="3" fillId="0" borderId="0" xfId="0" applyNumberFormat="1" applyFont="1" applyBorder="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30" fillId="0" borderId="3" xfId="0" applyFont="1" applyBorder="1" applyAlignment="1">
      <alignment wrapText="1"/>
    </xf>
    <xf numFmtId="42" fontId="0" fillId="0" borderId="1" xfId="3" applyFont="1" applyFill="1" applyBorder="1"/>
    <xf numFmtId="14" fontId="0" fillId="0" borderId="3" xfId="0" applyNumberFormat="1" applyBorder="1" applyAlignment="1">
      <alignment horizontal="center" vertical="center"/>
    </xf>
    <xf numFmtId="166" fontId="0" fillId="0" borderId="3" xfId="8" applyNumberFormat="1" applyFont="1" applyFill="1" applyBorder="1" applyAlignment="1">
      <alignment horizontal="center" vertical="center"/>
    </xf>
    <xf numFmtId="0" fontId="0" fillId="0" borderId="3" xfId="0" applyBorder="1" applyAlignment="1">
      <alignment horizontal="center" vertical="center" wrapText="1"/>
    </xf>
    <xf numFmtId="3" fontId="31" fillId="0" borderId="0" xfId="0" applyNumberFormat="1" applyFont="1"/>
    <xf numFmtId="0" fontId="32" fillId="0" borderId="1" xfId="0" applyFont="1" applyFill="1" applyBorder="1" applyAlignment="1">
      <alignment wrapText="1"/>
    </xf>
    <xf numFmtId="0" fontId="34" fillId="0" borderId="1" xfId="0" applyFont="1" applyFill="1" applyBorder="1" applyAlignment="1">
      <alignment wrapText="1"/>
    </xf>
    <xf numFmtId="3" fontId="0" fillId="0" borderId="1" xfId="0" applyNumberFormat="1" applyFill="1" applyBorder="1"/>
    <xf numFmtId="0" fontId="3" fillId="0" borderId="0" xfId="0" applyFont="1" applyFill="1" applyBorder="1" applyAlignment="1">
      <alignment horizontal="left"/>
    </xf>
    <xf numFmtId="14" fontId="0" fillId="0" borderId="1" xfId="0" applyNumberFormat="1" applyBorder="1" applyAlignment="1">
      <alignment wrapText="1"/>
    </xf>
    <xf numFmtId="3" fontId="0" fillId="0" borderId="1" xfId="0" applyNumberFormat="1" applyBorder="1" applyAlignment="1">
      <alignment wrapText="1"/>
    </xf>
    <xf numFmtId="0" fontId="0" fillId="0" borderId="1" xfId="0" applyBorder="1" applyAlignment="1">
      <alignment wrapText="1"/>
    </xf>
    <xf numFmtId="166" fontId="0" fillId="0" borderId="22" xfId="8" applyNumberFormat="1" applyFont="1" applyBorder="1" applyAlignment="1">
      <alignment horizontal="center" vertical="center"/>
    </xf>
    <xf numFmtId="0" fontId="30" fillId="0" borderId="1" xfId="0" applyFont="1" applyBorder="1" applyAlignment="1">
      <alignment horizontal="justify" vertical="center"/>
    </xf>
    <xf numFmtId="0" fontId="0" fillId="0" borderId="3" xfId="0" applyBorder="1" applyAlignment="1">
      <alignment horizontal="center" vertical="center"/>
    </xf>
    <xf numFmtId="0" fontId="0" fillId="0" borderId="1" xfId="0" applyBorder="1" applyAlignment="1">
      <alignment horizontal="left" vertical="center" wrapText="1"/>
    </xf>
    <xf numFmtId="0" fontId="31" fillId="0" borderId="0" xfId="0" applyFont="1" applyAlignment="1">
      <alignment wrapText="1"/>
    </xf>
    <xf numFmtId="3" fontId="0" fillId="0" borderId="3" xfId="0" applyNumberFormat="1" applyBorder="1" applyAlignment="1">
      <alignment horizontal="center" vertical="center"/>
    </xf>
    <xf numFmtId="0" fontId="30" fillId="0" borderId="1" xfId="0" applyFont="1" applyBorder="1" applyAlignment="1">
      <alignment horizontal="justify" vertical="center" wrapText="1"/>
    </xf>
    <xf numFmtId="0" fontId="0" fillId="0" borderId="8" xfId="0" applyBorder="1" applyAlignment="1">
      <alignment horizontal="center" vertical="center" wrapText="1"/>
    </xf>
    <xf numFmtId="3" fontId="30" fillId="0" borderId="1" xfId="0" applyNumberFormat="1" applyFont="1" applyBorder="1" applyAlignment="1">
      <alignment wrapText="1"/>
    </xf>
    <xf numFmtId="0" fontId="39" fillId="0" borderId="3" xfId="0" applyFont="1" applyBorder="1" applyAlignment="1">
      <alignment wrapText="1"/>
    </xf>
    <xf numFmtId="14" fontId="0" fillId="0" borderId="3" xfId="0" applyNumberFormat="1" applyBorder="1" applyAlignment="1">
      <alignment horizontal="center" vertical="center" wrapText="1"/>
    </xf>
    <xf numFmtId="14" fontId="0" fillId="0" borderId="8" xfId="0" applyNumberFormat="1" applyBorder="1" applyAlignment="1">
      <alignment horizontal="center" vertical="center" wrapText="1"/>
    </xf>
    <xf numFmtId="3" fontId="0" fillId="0" borderId="3" xfId="0" applyNumberFormat="1" applyBorder="1" applyAlignment="1">
      <alignment horizontal="center" vertical="center" wrapText="1"/>
    </xf>
    <xf numFmtId="3" fontId="0" fillId="0" borderId="8" xfId="0" applyNumberFormat="1" applyBorder="1" applyAlignment="1">
      <alignment horizontal="center" vertical="center" wrapText="1"/>
    </xf>
    <xf numFmtId="3" fontId="0" fillId="0" borderId="0" xfId="0" applyNumberFormat="1" applyFill="1"/>
    <xf numFmtId="3" fontId="0" fillId="0" borderId="0" xfId="0" applyNumberFormat="1" applyFill="1" applyBorder="1" applyAlignment="1">
      <alignment horizontal="center" vertical="center" wrapText="1"/>
    </xf>
    <xf numFmtId="0" fontId="41" fillId="0" borderId="1" xfId="0" applyFont="1" applyBorder="1" applyAlignment="1">
      <alignment wrapText="1"/>
    </xf>
    <xf numFmtId="0" fontId="30" fillId="0" borderId="1" xfId="0" applyFont="1" applyBorder="1" applyAlignment="1">
      <alignment horizontal="left" vertical="center" wrapText="1"/>
    </xf>
    <xf numFmtId="0" fontId="9" fillId="3" borderId="0" xfId="0" applyFont="1" applyFill="1" applyBorder="1" applyAlignment="1">
      <alignment horizontal="center" vertical="center"/>
    </xf>
    <xf numFmtId="0" fontId="9" fillId="0" borderId="0"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6" xfId="0" applyFont="1" applyFill="1" applyBorder="1" applyAlignment="1">
      <alignment horizontal="center" vertical="center"/>
    </xf>
    <xf numFmtId="3" fontId="25" fillId="2" borderId="3" xfId="0" applyNumberFormat="1" applyFont="1" applyFill="1" applyBorder="1" applyAlignment="1">
      <alignment horizontal="center" vertical="center"/>
    </xf>
    <xf numFmtId="0" fontId="25" fillId="2" borderId="8" xfId="0" applyFont="1" applyFill="1" applyBorder="1" applyAlignment="1">
      <alignment horizontal="center" vertical="center"/>
    </xf>
    <xf numFmtId="42" fontId="22" fillId="2" borderId="3" xfId="3" applyFont="1" applyFill="1" applyBorder="1" applyAlignment="1">
      <alignment horizontal="right" vertical="center" wrapText="1"/>
    </xf>
    <xf numFmtId="42" fontId="22" fillId="2" borderId="8" xfId="3" applyFont="1" applyFill="1" applyBorder="1" applyAlignment="1">
      <alignment horizontal="right" vertical="center" wrapText="1"/>
    </xf>
    <xf numFmtId="0" fontId="27" fillId="2" borderId="14" xfId="0" applyFont="1" applyFill="1" applyBorder="1" applyAlignment="1">
      <alignment horizontal="center" vertical="center"/>
    </xf>
    <xf numFmtId="0" fontId="27" fillId="2" borderId="15" xfId="0" applyFont="1" applyFill="1" applyBorder="1" applyAlignment="1">
      <alignment horizontal="center" vertical="center"/>
    </xf>
    <xf numFmtId="0" fontId="15" fillId="3" borderId="2" xfId="0" applyFont="1" applyFill="1" applyBorder="1" applyAlignment="1">
      <alignment horizontal="center" vertical="center" wrapText="1" readingOrder="1"/>
    </xf>
    <xf numFmtId="0" fontId="15" fillId="3" borderId="0" xfId="0" applyFont="1" applyFill="1" applyBorder="1" applyAlignment="1">
      <alignment horizontal="center" vertical="center" wrapText="1" readingOrder="1"/>
    </xf>
    <xf numFmtId="17" fontId="22" fillId="4" borderId="1" xfId="0" applyNumberFormat="1" applyFont="1" applyFill="1" applyBorder="1" applyAlignment="1">
      <alignment horizontal="center" vertical="center" wrapText="1" readingOrder="1"/>
    </xf>
    <xf numFmtId="0" fontId="22" fillId="4" borderId="1" xfId="0" applyFont="1" applyFill="1" applyBorder="1" applyAlignment="1">
      <alignment horizontal="center" vertical="center" wrapText="1" readingOrder="1"/>
    </xf>
    <xf numFmtId="0" fontId="22" fillId="3" borderId="1" xfId="0" applyFont="1" applyFill="1" applyBorder="1" applyAlignment="1">
      <alignment horizontal="center" vertical="center" wrapText="1" readingOrder="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12" fillId="0" borderId="0" xfId="0" applyFont="1" applyBorder="1" applyAlignment="1">
      <alignment horizontal="left" vertical="center"/>
    </xf>
    <xf numFmtId="0" fontId="25" fillId="7" borderId="4"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25" fillId="7" borderId="12" xfId="0" applyFont="1" applyFill="1" applyBorder="1" applyAlignment="1">
      <alignment horizontal="center" vertical="center" wrapText="1"/>
    </xf>
    <xf numFmtId="3" fontId="25" fillId="7" borderId="13" xfId="0" applyNumberFormat="1" applyFont="1" applyFill="1" applyBorder="1" applyAlignment="1">
      <alignment horizontal="center" vertical="center"/>
    </xf>
    <xf numFmtId="42" fontId="24" fillId="7" borderId="1" xfId="3" applyFont="1" applyFill="1" applyBorder="1" applyAlignment="1">
      <alignment horizontal="right" vertical="center" wrapText="1"/>
    </xf>
    <xf numFmtId="0" fontId="28" fillId="3" borderId="9"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11" fillId="0" borderId="0" xfId="0" applyFont="1" applyBorder="1" applyAlignment="1">
      <alignment horizontal="left" vertical="center"/>
    </xf>
    <xf numFmtId="0" fontId="3" fillId="0" borderId="0" xfId="0" applyFont="1" applyBorder="1" applyAlignment="1">
      <alignment horizontal="left" vertical="center"/>
    </xf>
    <xf numFmtId="0" fontId="42" fillId="0" borderId="0" xfId="0" applyFont="1" applyFill="1" applyBorder="1" applyAlignment="1">
      <alignment horizontal="left" vertical="top"/>
    </xf>
    <xf numFmtId="0" fontId="43" fillId="0" borderId="0" xfId="0" applyFont="1" applyFill="1" applyBorder="1" applyAlignment="1">
      <alignment horizontal="left" vertical="top"/>
    </xf>
  </cellXfs>
  <cellStyles count="28">
    <cellStyle name="40% - Énfasis1" xfId="27" builtinId="31"/>
    <cellStyle name="Moneda" xfId="8" builtinId="4"/>
    <cellStyle name="Moneda [0]" xfId="3" builtinId="7"/>
    <cellStyle name="Moneda [0] 2" xfId="4"/>
    <cellStyle name="Moneda [0] 3" xfId="10"/>
    <cellStyle name="Moneda [0] 3 2" xfId="26"/>
    <cellStyle name="Moneda 10" xfId="14"/>
    <cellStyle name="Moneda 11" xfId="15"/>
    <cellStyle name="Moneda 12" xfId="16"/>
    <cellStyle name="Moneda 13" xfId="17"/>
    <cellStyle name="Moneda 14" xfId="18"/>
    <cellStyle name="Moneda 14 2" xfId="19"/>
    <cellStyle name="Moneda 2" xfId="2"/>
    <cellStyle name="Moneda 23" xfId="20"/>
    <cellStyle name="Moneda 3" xfId="5"/>
    <cellStyle name="Moneda 31" xfId="21"/>
    <cellStyle name="Moneda 37" xfId="22"/>
    <cellStyle name="Moneda 4" xfId="6"/>
    <cellStyle name="Moneda 43" xfId="23"/>
    <cellStyle name="Moneda 5" xfId="7"/>
    <cellStyle name="Moneda 50" xfId="24"/>
    <cellStyle name="Moneda 56" xfId="25"/>
    <cellStyle name="Moneda 6" xfId="9"/>
    <cellStyle name="Moneda 7" xfId="11"/>
    <cellStyle name="Moneda 8" xfId="12"/>
    <cellStyle name="Moneda 9" xfId="1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8</xdr:row>
      <xdr:rowOff>0</xdr:rowOff>
    </xdr:from>
    <xdr:ext cx="184731" cy="264560"/>
    <xdr:sp macro="" textlink="">
      <xdr:nvSpPr>
        <xdr:cNvPr id="3" name="CuadroTexto 2"/>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4" name="CuadroTexto 3"/>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5" name="CuadroTexto 4"/>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6" name="CuadroTexto 5"/>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8</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7</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5</xdr:col>
      <xdr:colOff>57922</xdr:colOff>
      <xdr:row>0</xdr:row>
      <xdr:rowOff>0</xdr:rowOff>
    </xdr:from>
    <xdr:ext cx="184731" cy="264560"/>
    <xdr:sp macro="" textlink="">
      <xdr:nvSpPr>
        <xdr:cNvPr id="9" name="CuadroTexto 8"/>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5</xdr:col>
      <xdr:colOff>57922</xdr:colOff>
      <xdr:row>0</xdr:row>
      <xdr:rowOff>0</xdr:rowOff>
    </xdr:from>
    <xdr:ext cx="184731" cy="264560"/>
    <xdr:sp macro="" textlink="">
      <xdr:nvSpPr>
        <xdr:cNvPr id="10" name="CuadroTexto 9"/>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5</xdr:row>
      <xdr:rowOff>0</xdr:rowOff>
    </xdr:from>
    <xdr:ext cx="184731" cy="264560"/>
    <xdr:sp macro="" textlink="">
      <xdr:nvSpPr>
        <xdr:cNvPr id="11" name="CuadroTexto 10"/>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5</xdr:row>
      <xdr:rowOff>0</xdr:rowOff>
    </xdr:from>
    <xdr:ext cx="184731" cy="264560"/>
    <xdr:sp macro="" textlink="">
      <xdr:nvSpPr>
        <xdr:cNvPr id="12" name="CuadroTexto 11"/>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12</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7" name="CuadroTexto 3"/>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8" name="CuadroTexto 4"/>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9" name="CuadroTexto 8"/>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10" name="CuadroTexto 9"/>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1" name="CuadroTexto 3"/>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2" name="CuadroTexto 4"/>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57922</xdr:colOff>
      <xdr:row>15</xdr:row>
      <xdr:rowOff>0</xdr:rowOff>
    </xdr:from>
    <xdr:ext cx="184731" cy="264560"/>
    <xdr:sp macro="" textlink="">
      <xdr:nvSpPr>
        <xdr:cNvPr id="3" name="CuadroTexto 3"/>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15</xdr:row>
      <xdr:rowOff>0</xdr:rowOff>
    </xdr:from>
    <xdr:ext cx="184731" cy="264560"/>
    <xdr:sp macro="" textlink="">
      <xdr:nvSpPr>
        <xdr:cNvPr id="4" name="CuadroTexto 4"/>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15</xdr:row>
      <xdr:rowOff>0</xdr:rowOff>
    </xdr:from>
    <xdr:ext cx="184731" cy="264560"/>
    <xdr:sp macro="" textlink="">
      <xdr:nvSpPr>
        <xdr:cNvPr id="5" name="CuadroTexto 4"/>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15</xdr:row>
      <xdr:rowOff>0</xdr:rowOff>
    </xdr:from>
    <xdr:ext cx="184731" cy="264560"/>
    <xdr:sp macro="" textlink="">
      <xdr:nvSpPr>
        <xdr:cNvPr id="6" name="CuadroTexto 5"/>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15</xdr:row>
      <xdr:rowOff>0</xdr:rowOff>
    </xdr:from>
    <xdr:ext cx="184731" cy="264560"/>
    <xdr:sp macro="" textlink="">
      <xdr:nvSpPr>
        <xdr:cNvPr id="9" name="CuadroTexto 3"/>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15</xdr:row>
      <xdr:rowOff>0</xdr:rowOff>
    </xdr:from>
    <xdr:ext cx="184731" cy="264560"/>
    <xdr:sp macro="" textlink="">
      <xdr:nvSpPr>
        <xdr:cNvPr id="10" name="CuadroTexto 4"/>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190501</xdr:colOff>
      <xdr:row>0</xdr:row>
      <xdr:rowOff>158750</xdr:rowOff>
    </xdr:from>
    <xdr:to>
      <xdr:col>1</xdr:col>
      <xdr:colOff>901701</xdr:colOff>
      <xdr:row>1</xdr:row>
      <xdr:rowOff>406400</xdr:rowOff>
    </xdr:to>
    <xdr:pic>
      <xdr:nvPicPr>
        <xdr:cNvPr id="1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2019300" cy="1428750"/>
        </a:xfrm>
        <a:prstGeom prst="rect">
          <a:avLst/>
        </a:prstGeom>
        <a:noFill/>
        <a:ln>
          <a:noFill/>
        </a:ln>
      </xdr:spPr>
    </xdr:pic>
    <xdr:clientData/>
  </xdr:twoCellAnchor>
  <xdr:oneCellAnchor>
    <xdr:from>
      <xdr:col>9</xdr:col>
      <xdr:colOff>57922</xdr:colOff>
      <xdr:row>15</xdr:row>
      <xdr:rowOff>0</xdr:rowOff>
    </xdr:from>
    <xdr:ext cx="184731" cy="264560"/>
    <xdr:sp macro="" textlink="">
      <xdr:nvSpPr>
        <xdr:cNvPr id="11" name="CuadroTexto 3"/>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15</xdr:row>
      <xdr:rowOff>0</xdr:rowOff>
    </xdr:from>
    <xdr:ext cx="184731" cy="264560"/>
    <xdr:sp macro="" textlink="">
      <xdr:nvSpPr>
        <xdr:cNvPr id="13" name="CuadroTexto 4"/>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15</xdr:row>
      <xdr:rowOff>0</xdr:rowOff>
    </xdr:from>
    <xdr:ext cx="184731" cy="264560"/>
    <xdr:sp macro="" textlink="">
      <xdr:nvSpPr>
        <xdr:cNvPr id="14"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15</xdr:row>
      <xdr:rowOff>0</xdr:rowOff>
    </xdr:from>
    <xdr:ext cx="184731" cy="264560"/>
    <xdr:sp macro="" textlink="">
      <xdr:nvSpPr>
        <xdr:cNvPr id="15"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15</xdr:row>
      <xdr:rowOff>0</xdr:rowOff>
    </xdr:from>
    <xdr:ext cx="184731" cy="264560"/>
    <xdr:sp macro="" textlink="">
      <xdr:nvSpPr>
        <xdr:cNvPr id="16"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15</xdr:row>
      <xdr:rowOff>0</xdr:rowOff>
    </xdr:from>
    <xdr:ext cx="184731" cy="264560"/>
    <xdr:sp macro="" textlink="">
      <xdr:nvSpPr>
        <xdr:cNvPr id="17"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8" name="CuadroTexto 3"/>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9" name="CuadroTexto 4"/>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0" name="CuadroTexto 3"/>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1" name="CuadroTexto 4"/>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2" name="CuadroTexto 3"/>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3" name="CuadroTexto 4"/>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57922</xdr:colOff>
      <xdr:row>116</xdr:row>
      <xdr:rowOff>0</xdr:rowOff>
    </xdr:from>
    <xdr:ext cx="184731" cy="264560"/>
    <xdr:sp macro="" textlink="">
      <xdr:nvSpPr>
        <xdr:cNvPr id="2"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116</xdr:row>
      <xdr:rowOff>0</xdr:rowOff>
    </xdr:from>
    <xdr:ext cx="184731" cy="264560"/>
    <xdr:sp macro="" textlink="">
      <xdr:nvSpPr>
        <xdr:cNvPr id="3"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116</xdr:row>
      <xdr:rowOff>0</xdr:rowOff>
    </xdr:from>
    <xdr:ext cx="184731" cy="264560"/>
    <xdr:sp macro="" textlink="">
      <xdr:nvSpPr>
        <xdr:cNvPr id="4"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116</xdr:row>
      <xdr:rowOff>0</xdr:rowOff>
    </xdr:from>
    <xdr:ext cx="184731" cy="264560"/>
    <xdr:sp macro="" textlink="">
      <xdr:nvSpPr>
        <xdr:cNvPr id="5"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116</xdr:row>
      <xdr:rowOff>0</xdr:rowOff>
    </xdr:from>
    <xdr:ext cx="184731" cy="264560"/>
    <xdr:sp macro="" textlink="">
      <xdr:nvSpPr>
        <xdr:cNvPr id="6"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116</xdr:row>
      <xdr:rowOff>0</xdr:rowOff>
    </xdr:from>
    <xdr:ext cx="184731" cy="264560"/>
    <xdr:sp macro="" textlink="">
      <xdr:nvSpPr>
        <xdr:cNvPr id="7"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190501</xdr:colOff>
      <xdr:row>0</xdr:row>
      <xdr:rowOff>158750</xdr:rowOff>
    </xdr:from>
    <xdr:to>
      <xdr:col>1</xdr:col>
      <xdr:colOff>14954</xdr:colOff>
      <xdr:row>1</xdr:row>
      <xdr:rowOff>406400</xdr:rowOff>
    </xdr:to>
    <xdr:pic>
      <xdr:nvPicPr>
        <xdr:cNvPr id="8"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2016125" cy="1428750"/>
        </a:xfrm>
        <a:prstGeom prst="rect">
          <a:avLst/>
        </a:prstGeom>
        <a:noFill/>
        <a:ln>
          <a:noFill/>
        </a:ln>
      </xdr:spPr>
    </xdr:pic>
    <xdr:clientData/>
  </xdr:twoCellAnchor>
  <xdr:oneCellAnchor>
    <xdr:from>
      <xdr:col>9</xdr:col>
      <xdr:colOff>57922</xdr:colOff>
      <xdr:row>116</xdr:row>
      <xdr:rowOff>0</xdr:rowOff>
    </xdr:from>
    <xdr:ext cx="184731" cy="264560"/>
    <xdr:sp macro="" textlink="">
      <xdr:nvSpPr>
        <xdr:cNvPr id="9"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116</xdr:row>
      <xdr:rowOff>0</xdr:rowOff>
    </xdr:from>
    <xdr:ext cx="184731" cy="264560"/>
    <xdr:sp macro="" textlink="">
      <xdr:nvSpPr>
        <xdr:cNvPr id="10"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116</xdr:row>
      <xdr:rowOff>0</xdr:rowOff>
    </xdr:from>
    <xdr:ext cx="184731" cy="264560"/>
    <xdr:sp macro="" textlink="">
      <xdr:nvSpPr>
        <xdr:cNvPr id="11"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116</xdr:row>
      <xdr:rowOff>0</xdr:rowOff>
    </xdr:from>
    <xdr:ext cx="184731" cy="264560"/>
    <xdr:sp macro="" textlink="">
      <xdr:nvSpPr>
        <xdr:cNvPr id="12"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116</xdr:row>
      <xdr:rowOff>0</xdr:rowOff>
    </xdr:from>
    <xdr:ext cx="184731" cy="264560"/>
    <xdr:sp macro="" textlink="">
      <xdr:nvSpPr>
        <xdr:cNvPr id="13"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116</xdr:row>
      <xdr:rowOff>0</xdr:rowOff>
    </xdr:from>
    <xdr:ext cx="184731" cy="264560"/>
    <xdr:sp macro="" textlink="">
      <xdr:nvSpPr>
        <xdr:cNvPr id="14"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5"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6"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7"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8"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9"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20"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39688</xdr:colOff>
      <xdr:row>0</xdr:row>
      <xdr:rowOff>269875</xdr:rowOff>
    </xdr:from>
    <xdr:to>
      <xdr:col>1</xdr:col>
      <xdr:colOff>71438</xdr:colOff>
      <xdr:row>3</xdr:row>
      <xdr:rowOff>0</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8" y="269875"/>
          <a:ext cx="1214438" cy="1039813"/>
        </a:xfrm>
        <a:prstGeom prst="rect">
          <a:avLst/>
        </a:prstGeom>
        <a:noFill/>
        <a:ln>
          <a:noFill/>
        </a:ln>
      </xdr:spPr>
    </xdr:pic>
    <xdr:clientData/>
  </xdr:twoCellAnchor>
  <xdr:oneCellAnchor>
    <xdr:from>
      <xdr:col>4</xdr:col>
      <xdr:colOff>0</xdr:colOff>
      <xdr:row>6</xdr:row>
      <xdr:rowOff>0</xdr:rowOff>
    </xdr:from>
    <xdr:ext cx="184731" cy="264560"/>
    <xdr:sp macro="" textlink="">
      <xdr:nvSpPr>
        <xdr:cNvPr id="3" name="CuadroTexto 2"/>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4" name="CuadroTexto 3"/>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5" name="CuadroTexto 4"/>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6" name="CuadroTexto 5"/>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16"/>
  <sheetViews>
    <sheetView zoomScale="120" zoomScaleNormal="120" workbookViewId="0">
      <selection activeCell="H9" sqref="H9"/>
    </sheetView>
  </sheetViews>
  <sheetFormatPr baseColWidth="10" defaultColWidth="23.7109375" defaultRowHeight="15" x14ac:dyDescent="0.25"/>
  <cols>
    <col min="1" max="1" width="17.7109375" style="5" customWidth="1"/>
    <col min="2" max="2" width="30.7109375" style="4" customWidth="1"/>
    <col min="3" max="3" width="57.5703125" style="4" customWidth="1"/>
    <col min="4" max="5" width="13.42578125" style="4" customWidth="1"/>
    <col min="6" max="6" width="20.5703125" style="36" customWidth="1"/>
    <col min="7" max="7" width="24" style="8" customWidth="1"/>
    <col min="8" max="16384" width="23.7109375" style="4"/>
  </cols>
  <sheetData>
    <row r="1" spans="1:8" ht="35.1" customHeight="1" x14ac:dyDescent="0.25">
      <c r="A1" s="6"/>
      <c r="B1" s="6"/>
      <c r="C1" s="6"/>
      <c r="D1" s="6"/>
      <c r="E1" s="6"/>
      <c r="F1" s="34"/>
      <c r="G1" s="7"/>
    </row>
    <row r="2" spans="1:8" ht="35.1" customHeight="1" x14ac:dyDescent="0.2">
      <c r="A2" s="173" t="s">
        <v>45</v>
      </c>
      <c r="B2" s="173"/>
      <c r="C2" s="173"/>
      <c r="D2" s="173"/>
      <c r="E2" s="173"/>
      <c r="F2" s="173"/>
      <c r="G2" s="173"/>
    </row>
    <row r="3" spans="1:8" ht="35.1" customHeight="1" thickBot="1" x14ac:dyDescent="0.25">
      <c r="A3" s="173" t="s">
        <v>69</v>
      </c>
      <c r="B3" s="173"/>
      <c r="C3" s="173"/>
      <c r="D3" s="173"/>
      <c r="E3" s="173"/>
      <c r="F3" s="173"/>
      <c r="G3" s="173"/>
    </row>
    <row r="4" spans="1:8" ht="37.5" customHeight="1" x14ac:dyDescent="0.2">
      <c r="A4" s="17" t="s">
        <v>23</v>
      </c>
      <c r="B4" s="18" t="s">
        <v>1</v>
      </c>
      <c r="C4" s="18" t="s">
        <v>0</v>
      </c>
      <c r="D4" s="18" t="s">
        <v>2</v>
      </c>
      <c r="E4" s="18" t="s">
        <v>30</v>
      </c>
      <c r="F4" s="35" t="s">
        <v>3</v>
      </c>
      <c r="G4" s="19" t="s">
        <v>5</v>
      </c>
    </row>
    <row r="5" spans="1:8" s="1" customFormat="1" ht="78" customHeight="1" x14ac:dyDescent="0.25">
      <c r="A5" s="90"/>
      <c r="B5" s="115"/>
      <c r="C5" s="90"/>
      <c r="D5" s="119"/>
      <c r="E5" s="119"/>
      <c r="F5" s="108"/>
      <c r="G5" s="120"/>
    </row>
    <row r="6" spans="1:8" s="1" customFormat="1" ht="48" customHeight="1" x14ac:dyDescent="0.3">
      <c r="A6" s="90"/>
      <c r="B6" s="115"/>
      <c r="C6" s="90"/>
      <c r="D6" s="119"/>
      <c r="E6" s="119"/>
      <c r="F6" s="100"/>
      <c r="G6" s="131"/>
    </row>
    <row r="7" spans="1:8" s="1" customFormat="1" ht="15" customHeight="1" x14ac:dyDescent="0.25">
      <c r="A7" s="121"/>
      <c r="B7" s="122"/>
      <c r="C7" s="122"/>
      <c r="D7" s="123"/>
      <c r="E7" s="123"/>
      <c r="F7" s="56">
        <f>SUM(F5:F6)</f>
        <v>0</v>
      </c>
      <c r="G7" s="66" t="s">
        <v>31</v>
      </c>
    </row>
    <row r="8" spans="1:8" s="1" customFormat="1" ht="15" customHeight="1" x14ac:dyDescent="0.25">
      <c r="A8" s="20"/>
      <c r="B8" s="21"/>
      <c r="C8" s="21"/>
      <c r="D8" s="22"/>
      <c r="E8" s="48"/>
      <c r="F8" s="56"/>
      <c r="G8" s="50" t="s">
        <v>44</v>
      </c>
      <c r="H8" s="106"/>
    </row>
    <row r="9" spans="1:8" ht="15" customHeight="1" x14ac:dyDescent="0.25">
      <c r="F9" s="56"/>
      <c r="G9" s="50" t="s">
        <v>50</v>
      </c>
      <c r="H9" s="111"/>
    </row>
    <row r="10" spans="1:8" x14ac:dyDescent="0.25">
      <c r="C10" s="124"/>
      <c r="F10" s="4"/>
      <c r="G10" s="4"/>
    </row>
    <row r="11" spans="1:8" ht="11.25" x14ac:dyDescent="0.2">
      <c r="F11" s="4"/>
      <c r="G11" s="4"/>
    </row>
    <row r="12" spans="1:8" ht="11.25" x14ac:dyDescent="0.2">
      <c r="F12" s="4"/>
      <c r="G12" s="4"/>
    </row>
    <row r="13" spans="1:8" ht="11.25" x14ac:dyDescent="0.2">
      <c r="F13" s="4"/>
      <c r="G13" s="4"/>
    </row>
    <row r="14" spans="1:8" ht="11.25" x14ac:dyDescent="0.2">
      <c r="F14" s="4"/>
      <c r="G14" s="4"/>
    </row>
    <row r="16" spans="1:8" ht="16.5" x14ac:dyDescent="0.25">
      <c r="G16" s="90"/>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H14"/>
  <sheetViews>
    <sheetView zoomScale="120" zoomScaleNormal="120" workbookViewId="0">
      <selection activeCell="H8" sqref="H8"/>
    </sheetView>
  </sheetViews>
  <sheetFormatPr baseColWidth="10" defaultColWidth="23.7109375" defaultRowHeight="15" x14ac:dyDescent="0.25"/>
  <cols>
    <col min="1" max="1" width="17.7109375" style="5" customWidth="1"/>
    <col min="2" max="2" width="30.7109375" style="4" customWidth="1"/>
    <col min="3" max="3" width="57.5703125" style="4" customWidth="1"/>
    <col min="4" max="5" width="13.42578125" style="4" customWidth="1"/>
    <col min="6" max="6" width="20.5703125" style="36" customWidth="1"/>
    <col min="7" max="7" width="20.7109375" style="8" customWidth="1"/>
    <col min="8" max="16384" width="23.7109375" style="4"/>
  </cols>
  <sheetData>
    <row r="1" spans="1:8" ht="35.1" customHeight="1" x14ac:dyDescent="0.25">
      <c r="A1" s="6"/>
      <c r="B1" s="6"/>
      <c r="C1" s="6"/>
      <c r="D1" s="6"/>
      <c r="E1" s="6"/>
      <c r="F1" s="34"/>
      <c r="G1" s="7"/>
    </row>
    <row r="2" spans="1:8" ht="35.1" customHeight="1" x14ac:dyDescent="0.2">
      <c r="A2" s="173" t="s">
        <v>35</v>
      </c>
      <c r="B2" s="173"/>
      <c r="C2" s="173"/>
      <c r="D2" s="173"/>
      <c r="E2" s="173"/>
      <c r="F2" s="173"/>
      <c r="G2" s="173"/>
    </row>
    <row r="3" spans="1:8" ht="35.1" customHeight="1" thickBot="1" x14ac:dyDescent="0.25">
      <c r="A3" s="173" t="s">
        <v>479</v>
      </c>
      <c r="B3" s="173"/>
      <c r="C3" s="173"/>
      <c r="D3" s="173"/>
      <c r="E3" s="173"/>
      <c r="F3" s="173"/>
      <c r="G3" s="173"/>
    </row>
    <row r="4" spans="1:8" ht="37.5" customHeight="1" x14ac:dyDescent="0.2">
      <c r="A4" s="17" t="s">
        <v>23</v>
      </c>
      <c r="B4" s="18" t="s">
        <v>1</v>
      </c>
      <c r="C4" s="18" t="s">
        <v>0</v>
      </c>
      <c r="D4" s="18" t="s">
        <v>2</v>
      </c>
      <c r="E4" s="18" t="s">
        <v>30</v>
      </c>
      <c r="F4" s="35" t="s">
        <v>3</v>
      </c>
      <c r="G4" s="75" t="s">
        <v>5</v>
      </c>
    </row>
    <row r="5" spans="1:8" s="1" customFormat="1" ht="95.25" customHeight="1" x14ac:dyDescent="0.3">
      <c r="A5" s="134" t="s">
        <v>71</v>
      </c>
      <c r="B5" s="101" t="s">
        <v>68</v>
      </c>
      <c r="C5" s="62" t="s">
        <v>73</v>
      </c>
      <c r="D5" s="152">
        <v>45092</v>
      </c>
      <c r="E5" s="152">
        <v>45112</v>
      </c>
      <c r="F5" s="153">
        <v>28899983</v>
      </c>
      <c r="G5" s="154" t="s">
        <v>4</v>
      </c>
    </row>
    <row r="6" spans="1:8" s="1" customFormat="1" ht="65.25" customHeight="1" x14ac:dyDescent="0.3">
      <c r="A6" s="134" t="s">
        <v>72</v>
      </c>
      <c r="B6" s="101" t="s">
        <v>68</v>
      </c>
      <c r="C6" s="62" t="s">
        <v>74</v>
      </c>
      <c r="D6" s="152">
        <v>45103</v>
      </c>
      <c r="E6" s="152">
        <v>45147</v>
      </c>
      <c r="F6" s="153">
        <v>80000725</v>
      </c>
      <c r="G6" s="154" t="s">
        <v>61</v>
      </c>
    </row>
    <row r="7" spans="1:8" ht="15" customHeight="1" x14ac:dyDescent="0.25">
      <c r="A7" s="66"/>
      <c r="B7" s="64"/>
      <c r="C7" s="64"/>
      <c r="D7" s="45"/>
      <c r="E7" s="45"/>
      <c r="F7" s="56">
        <f>SUM(F5:F6)</f>
        <v>108900708</v>
      </c>
      <c r="G7" s="66" t="s">
        <v>31</v>
      </c>
      <c r="H7" s="151"/>
    </row>
    <row r="8" spans="1:8" x14ac:dyDescent="0.25">
      <c r="A8" s="20"/>
      <c r="B8" s="21"/>
      <c r="C8" s="21"/>
      <c r="D8" s="22"/>
      <c r="E8" s="48"/>
      <c r="F8" s="56">
        <f>F5</f>
        <v>28899983</v>
      </c>
      <c r="G8" s="50" t="s">
        <v>4</v>
      </c>
      <c r="H8" s="1">
        <v>1</v>
      </c>
    </row>
    <row r="9" spans="1:8" x14ac:dyDescent="0.25">
      <c r="F9" s="56">
        <f>F6</f>
        <v>80000725</v>
      </c>
      <c r="G9" s="50" t="s">
        <v>49</v>
      </c>
      <c r="H9" s="1">
        <v>1</v>
      </c>
    </row>
    <row r="10" spans="1:8" ht="11.25" x14ac:dyDescent="0.2">
      <c r="F10" s="4"/>
      <c r="G10" s="4"/>
    </row>
    <row r="11" spans="1:8" ht="11.25" x14ac:dyDescent="0.2">
      <c r="F11" s="4"/>
      <c r="G11" s="4"/>
    </row>
    <row r="12" spans="1:8" ht="11.25" x14ac:dyDescent="0.2">
      <c r="F12" s="4"/>
      <c r="G12" s="4"/>
    </row>
    <row r="13" spans="1:8" ht="11.25" x14ac:dyDescent="0.2">
      <c r="F13" s="4"/>
      <c r="G13" s="4"/>
    </row>
    <row r="14" spans="1:8" ht="11.25" x14ac:dyDescent="0.2">
      <c r="F14" s="4"/>
      <c r="G14"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11"/>
  <sheetViews>
    <sheetView zoomScale="81" zoomScaleNormal="81" workbookViewId="0">
      <selection activeCell="C27" sqref="C27"/>
    </sheetView>
  </sheetViews>
  <sheetFormatPr baseColWidth="10" defaultColWidth="23.7109375" defaultRowHeight="15" x14ac:dyDescent="0.25"/>
  <cols>
    <col min="1" max="1" width="17.7109375" style="5" customWidth="1"/>
    <col min="2" max="2" width="49.42578125" style="4" customWidth="1"/>
    <col min="3" max="3" width="57.5703125" style="4" customWidth="1"/>
    <col min="4" max="5" width="13.42578125" style="4" customWidth="1"/>
    <col min="6" max="6" width="20.5703125" style="36" customWidth="1"/>
    <col min="7" max="7" width="18.7109375" style="8" customWidth="1"/>
    <col min="8" max="16384" width="23.7109375" style="4"/>
  </cols>
  <sheetData>
    <row r="1" spans="1:7" ht="35.1" customHeight="1" x14ac:dyDescent="0.25">
      <c r="A1" s="6"/>
      <c r="B1" s="6"/>
      <c r="C1" s="6"/>
      <c r="D1" s="6"/>
      <c r="E1" s="6"/>
      <c r="F1" s="34"/>
      <c r="G1" s="7"/>
    </row>
    <row r="2" spans="1:7" ht="35.1" customHeight="1" x14ac:dyDescent="0.2">
      <c r="A2" s="173" t="s">
        <v>46</v>
      </c>
      <c r="B2" s="173"/>
      <c r="C2" s="173"/>
      <c r="D2" s="173"/>
      <c r="E2" s="173"/>
      <c r="F2" s="173"/>
      <c r="G2" s="173"/>
    </row>
    <row r="3" spans="1:7" ht="35.1" customHeight="1" thickBot="1" x14ac:dyDescent="0.25">
      <c r="A3" s="173" t="s">
        <v>75</v>
      </c>
      <c r="B3" s="173"/>
      <c r="C3" s="173"/>
      <c r="D3" s="173"/>
      <c r="E3" s="173"/>
      <c r="F3" s="173"/>
      <c r="G3" s="173"/>
    </row>
    <row r="4" spans="1:7" ht="37.5" customHeight="1" x14ac:dyDescent="0.2">
      <c r="A4" s="51" t="s">
        <v>23</v>
      </c>
      <c r="B4" s="52" t="s">
        <v>1</v>
      </c>
      <c r="C4" s="52" t="s">
        <v>0</v>
      </c>
      <c r="D4" s="52" t="s">
        <v>2</v>
      </c>
      <c r="E4" s="52" t="s">
        <v>30</v>
      </c>
      <c r="F4" s="53" t="s">
        <v>3</v>
      </c>
      <c r="G4" s="19" t="s">
        <v>5</v>
      </c>
    </row>
    <row r="5" spans="1:7" ht="37.5" customHeight="1" x14ac:dyDescent="0.2">
      <c r="A5" s="68"/>
      <c r="B5" s="69"/>
      <c r="C5" s="69"/>
      <c r="D5" s="69"/>
      <c r="E5" s="69"/>
      <c r="F5" s="70"/>
      <c r="G5" s="71"/>
    </row>
    <row r="6" spans="1:7" s="1" customFormat="1" ht="16.5" x14ac:dyDescent="0.3">
      <c r="A6" s="135"/>
      <c r="B6" s="136"/>
      <c r="C6" s="62"/>
      <c r="D6" s="137"/>
      <c r="E6" s="137"/>
      <c r="F6" s="138"/>
      <c r="G6" s="66"/>
    </row>
    <row r="7" spans="1:7" s="1" customFormat="1" ht="15.75" x14ac:dyDescent="0.25">
      <c r="A7" s="63"/>
      <c r="B7" s="64"/>
      <c r="C7" s="62"/>
      <c r="D7" s="65"/>
      <c r="E7" s="65"/>
      <c r="F7" s="55"/>
      <c r="G7" s="66"/>
    </row>
    <row r="8" spans="1:7" x14ac:dyDescent="0.25">
      <c r="F8" s="56">
        <f>SUM(F6:F7)</f>
        <v>0</v>
      </c>
      <c r="G8" s="66" t="s">
        <v>31</v>
      </c>
    </row>
    <row r="9" spans="1:7" x14ac:dyDescent="0.2">
      <c r="F9" s="49">
        <f>F8</f>
        <v>0</v>
      </c>
      <c r="G9" s="50" t="s">
        <v>34</v>
      </c>
    </row>
    <row r="10" spans="1:7" x14ac:dyDescent="0.2">
      <c r="F10" s="49">
        <v>0</v>
      </c>
      <c r="G10" s="50" t="s">
        <v>4</v>
      </c>
    </row>
    <row r="11" spans="1:7" ht="11.25" x14ac:dyDescent="0.2">
      <c r="F11" s="4"/>
      <c r="G11"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K23"/>
  <sheetViews>
    <sheetView topLeftCell="A4" zoomScale="84" zoomScaleNormal="84" workbookViewId="0">
      <selection activeCell="I13" sqref="I13"/>
    </sheetView>
  </sheetViews>
  <sheetFormatPr baseColWidth="10" defaultColWidth="23.7109375" defaultRowHeight="15" x14ac:dyDescent="0.25"/>
  <cols>
    <col min="1" max="1" width="17.7109375" style="5" customWidth="1"/>
    <col min="2" max="2" width="41.7109375" style="4" customWidth="1"/>
    <col min="3" max="3" width="57.5703125" style="4" customWidth="1"/>
    <col min="4" max="5" width="13.42578125" style="4" customWidth="1"/>
    <col min="6" max="6" width="18.5703125" style="4" customWidth="1"/>
    <col min="7" max="7" width="19.140625" style="4" customWidth="1"/>
    <col min="8" max="8" width="26.42578125" style="4" customWidth="1"/>
    <col min="9" max="9" width="20.5703125" style="36" customWidth="1"/>
    <col min="10" max="10" width="22.42578125" style="8" customWidth="1"/>
    <col min="11" max="16384" width="23.7109375" style="4"/>
  </cols>
  <sheetData>
    <row r="1" spans="1:11" ht="35.1" customHeight="1" x14ac:dyDescent="0.25">
      <c r="A1" s="6"/>
      <c r="B1" s="6"/>
      <c r="C1" s="6"/>
      <c r="D1" s="6"/>
      <c r="E1" s="6"/>
      <c r="F1" s="6"/>
      <c r="G1" s="6"/>
      <c r="H1" s="6"/>
      <c r="I1" s="34"/>
      <c r="J1" s="7"/>
    </row>
    <row r="2" spans="1:11" ht="35.1" customHeight="1" x14ac:dyDescent="0.2">
      <c r="A2" s="173" t="s">
        <v>47</v>
      </c>
      <c r="B2" s="173"/>
      <c r="C2" s="173"/>
      <c r="D2" s="173"/>
      <c r="E2" s="173"/>
      <c r="F2" s="173"/>
      <c r="G2" s="173"/>
      <c r="H2" s="173"/>
      <c r="I2" s="173"/>
      <c r="J2" s="173"/>
    </row>
    <row r="3" spans="1:11" ht="35.1" customHeight="1" x14ac:dyDescent="0.2">
      <c r="A3" s="173" t="s">
        <v>480</v>
      </c>
      <c r="B3" s="173"/>
      <c r="C3" s="173"/>
      <c r="D3" s="173"/>
      <c r="E3" s="173"/>
      <c r="F3" s="173"/>
      <c r="G3" s="173"/>
      <c r="H3" s="173"/>
      <c r="I3" s="173"/>
      <c r="J3" s="173"/>
    </row>
    <row r="4" spans="1:11" ht="37.5" customHeight="1" x14ac:dyDescent="0.2">
      <c r="A4" s="97" t="s">
        <v>23</v>
      </c>
      <c r="B4" s="98" t="s">
        <v>1</v>
      </c>
      <c r="C4" s="98" t="s">
        <v>0</v>
      </c>
      <c r="D4" s="98" t="s">
        <v>2</v>
      </c>
      <c r="E4" s="98" t="s">
        <v>30</v>
      </c>
      <c r="F4" s="112" t="s">
        <v>60</v>
      </c>
      <c r="G4" s="112" t="s">
        <v>57</v>
      </c>
      <c r="H4" s="112" t="s">
        <v>58</v>
      </c>
      <c r="I4" s="99" t="s">
        <v>59</v>
      </c>
      <c r="J4" s="75" t="s">
        <v>5</v>
      </c>
    </row>
    <row r="5" spans="1:11" ht="86.25" customHeight="1" x14ac:dyDescent="0.3">
      <c r="A5" s="114" t="s">
        <v>76</v>
      </c>
      <c r="B5" s="101" t="s">
        <v>77</v>
      </c>
      <c r="C5" s="101" t="s">
        <v>83</v>
      </c>
      <c r="D5" s="119">
        <v>45086</v>
      </c>
      <c r="E5" s="119">
        <v>45291</v>
      </c>
      <c r="F5" s="116"/>
      <c r="G5" s="117"/>
      <c r="H5" s="118">
        <v>24211786</v>
      </c>
      <c r="I5" s="118">
        <v>24211786</v>
      </c>
      <c r="J5" s="120" t="s">
        <v>66</v>
      </c>
    </row>
    <row r="6" spans="1:11" ht="112.5" customHeight="1" x14ac:dyDescent="0.3">
      <c r="A6" s="114" t="s">
        <v>78</v>
      </c>
      <c r="B6" s="156" t="s">
        <v>77</v>
      </c>
      <c r="C6" s="101" t="s">
        <v>84</v>
      </c>
      <c r="D6" s="119">
        <v>45097</v>
      </c>
      <c r="E6" s="119">
        <v>45250</v>
      </c>
      <c r="F6" s="116"/>
      <c r="G6" s="155"/>
      <c r="H6" s="118">
        <v>157901300</v>
      </c>
      <c r="I6" s="118">
        <v>157901300</v>
      </c>
      <c r="J6" s="120" t="s">
        <v>4</v>
      </c>
    </row>
    <row r="7" spans="1:11" ht="123" customHeight="1" x14ac:dyDescent="0.3">
      <c r="A7" s="157" t="s">
        <v>79</v>
      </c>
      <c r="B7" s="142" t="s">
        <v>80</v>
      </c>
      <c r="C7" s="159" t="s">
        <v>85</v>
      </c>
      <c r="D7" s="144">
        <v>45103</v>
      </c>
      <c r="E7" s="144">
        <v>45147</v>
      </c>
      <c r="F7" s="116"/>
      <c r="G7" s="155"/>
      <c r="H7" s="118">
        <v>274852337</v>
      </c>
      <c r="I7" s="160">
        <v>274852337</v>
      </c>
      <c r="J7" s="146" t="s">
        <v>61</v>
      </c>
    </row>
    <row r="8" spans="1:11" ht="86.25" customHeight="1" x14ac:dyDescent="0.3">
      <c r="A8" s="114" t="s">
        <v>81</v>
      </c>
      <c r="B8" s="158" t="s">
        <v>80</v>
      </c>
      <c r="C8" s="101" t="s">
        <v>86</v>
      </c>
      <c r="D8" s="119">
        <v>45103</v>
      </c>
      <c r="E8" s="119">
        <v>45133</v>
      </c>
      <c r="F8" s="116"/>
      <c r="G8" s="155"/>
      <c r="H8" s="118">
        <v>42908306</v>
      </c>
      <c r="I8" s="118">
        <v>42908306</v>
      </c>
      <c r="J8" s="120" t="s">
        <v>63</v>
      </c>
    </row>
    <row r="9" spans="1:11" ht="86.25" customHeight="1" x14ac:dyDescent="0.3">
      <c r="A9" s="114" t="s">
        <v>82</v>
      </c>
      <c r="B9" s="101" t="s">
        <v>77</v>
      </c>
      <c r="C9" s="101" t="s">
        <v>87</v>
      </c>
      <c r="D9" s="119">
        <v>45104</v>
      </c>
      <c r="E9" s="119">
        <v>45226</v>
      </c>
      <c r="F9" s="116"/>
      <c r="G9" s="155"/>
      <c r="H9" s="118">
        <v>18295150</v>
      </c>
      <c r="I9" s="118">
        <v>18295150</v>
      </c>
      <c r="J9" s="120" t="s">
        <v>63</v>
      </c>
    </row>
    <row r="10" spans="1:11" s="1" customFormat="1" ht="15" customHeight="1" x14ac:dyDescent="0.25">
      <c r="A10" s="63"/>
      <c r="B10" s="74"/>
      <c r="C10" s="64"/>
      <c r="D10" s="65"/>
      <c r="E10" s="65"/>
      <c r="F10" s="65"/>
      <c r="G10" s="65"/>
      <c r="H10" s="65"/>
      <c r="I10" s="55">
        <v>0</v>
      </c>
      <c r="J10" s="50"/>
    </row>
    <row r="11" spans="1:11" ht="15" customHeight="1" x14ac:dyDescent="0.3">
      <c r="A11" s="63"/>
      <c r="B11" s="67"/>
      <c r="C11" s="73"/>
      <c r="D11" s="65"/>
      <c r="E11" s="65"/>
      <c r="F11" s="65"/>
      <c r="G11" s="65"/>
      <c r="H11" s="65"/>
      <c r="I11" s="55">
        <f>SUM(I5:I9)</f>
        <v>518168879</v>
      </c>
      <c r="J11" s="50" t="s">
        <v>31</v>
      </c>
    </row>
    <row r="12" spans="1:11" x14ac:dyDescent="0.25">
      <c r="A12" s="20"/>
      <c r="B12" s="21"/>
      <c r="C12" s="21"/>
      <c r="D12" s="22"/>
      <c r="E12" s="48"/>
      <c r="F12" s="48"/>
      <c r="G12" s="48"/>
      <c r="H12" s="48"/>
      <c r="I12" s="55">
        <v>157901300</v>
      </c>
      <c r="J12" s="103" t="s">
        <v>4</v>
      </c>
      <c r="K12" s="4">
        <v>1</v>
      </c>
    </row>
    <row r="13" spans="1:11" x14ac:dyDescent="0.25">
      <c r="I13" s="55">
        <v>360267579</v>
      </c>
      <c r="J13" s="103" t="s">
        <v>50</v>
      </c>
      <c r="K13" s="4">
        <v>4</v>
      </c>
    </row>
    <row r="14" spans="1:11" ht="11.25" x14ac:dyDescent="0.2">
      <c r="I14" s="139"/>
      <c r="J14" s="4"/>
    </row>
    <row r="15" spans="1:11" ht="11.25" x14ac:dyDescent="0.2">
      <c r="I15" s="4"/>
      <c r="J15" s="4"/>
    </row>
    <row r="16" spans="1:11" ht="11.25" x14ac:dyDescent="0.2">
      <c r="I16" s="4"/>
      <c r="J16" s="4"/>
    </row>
    <row r="17" spans="3:9" ht="11.25" x14ac:dyDescent="0.2">
      <c r="I17" s="4"/>
    </row>
    <row r="18" spans="3:9" ht="11.25" x14ac:dyDescent="0.2">
      <c r="I18" s="4"/>
    </row>
    <row r="23" spans="3:9" x14ac:dyDescent="0.25">
      <c r="C23" s="110"/>
    </row>
  </sheetData>
  <autoFilter ref="A4:J13"/>
  <mergeCells count="2">
    <mergeCell ref="A2:J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35"/>
  <sheetViews>
    <sheetView topLeftCell="A31" zoomScale="75" zoomScaleNormal="75" workbookViewId="0">
      <selection activeCell="I34" sqref="I34:I35"/>
    </sheetView>
  </sheetViews>
  <sheetFormatPr baseColWidth="10" defaultColWidth="23.7109375" defaultRowHeight="15" x14ac:dyDescent="0.25"/>
  <cols>
    <col min="1" max="1" width="19.5703125" style="72" customWidth="1"/>
    <col min="2" max="2" width="49.5703125" style="85" customWidth="1"/>
    <col min="3" max="3" width="57.5703125" style="86" customWidth="1"/>
    <col min="4" max="7" width="17.7109375" style="72" customWidth="1"/>
    <col min="8" max="9" width="23" style="89" customWidth="1"/>
    <col min="10" max="10" width="24.28515625" style="87" customWidth="1"/>
    <col min="11" max="11" width="26.42578125" style="88" customWidth="1"/>
    <col min="12" max="16384" width="23.7109375" style="61"/>
  </cols>
  <sheetData>
    <row r="1" spans="1:11" ht="93" customHeight="1" x14ac:dyDescent="0.25">
      <c r="A1" s="76"/>
      <c r="B1" s="76"/>
      <c r="C1" s="76"/>
      <c r="D1" s="76"/>
      <c r="E1" s="76"/>
      <c r="F1" s="76"/>
      <c r="G1" s="76"/>
      <c r="H1" s="77"/>
      <c r="I1" s="77"/>
      <c r="J1" s="78"/>
      <c r="K1" s="79"/>
    </row>
    <row r="2" spans="1:11" ht="35.1" customHeight="1" x14ac:dyDescent="0.25">
      <c r="A2" s="174" t="s">
        <v>48</v>
      </c>
      <c r="B2" s="174"/>
      <c r="C2" s="174"/>
      <c r="D2" s="174"/>
      <c r="E2" s="174"/>
      <c r="F2" s="174"/>
      <c r="G2" s="174"/>
      <c r="H2" s="174"/>
      <c r="I2" s="174"/>
      <c r="J2" s="174"/>
      <c r="K2" s="174"/>
    </row>
    <row r="3" spans="1:11" ht="34.5" customHeight="1" x14ac:dyDescent="0.25">
      <c r="A3" s="174" t="s">
        <v>88</v>
      </c>
      <c r="B3" s="174"/>
      <c r="C3" s="174"/>
      <c r="D3" s="174"/>
      <c r="E3" s="174"/>
      <c r="F3" s="174"/>
      <c r="G3" s="174"/>
      <c r="H3" s="174"/>
      <c r="I3" s="174"/>
      <c r="J3" s="174"/>
      <c r="K3" s="174"/>
    </row>
    <row r="4" spans="1:11" ht="67.5" customHeight="1" x14ac:dyDescent="0.25">
      <c r="A4" s="80" t="s">
        <v>41</v>
      </c>
      <c r="B4" s="80" t="s">
        <v>42</v>
      </c>
      <c r="C4" s="80" t="s">
        <v>36</v>
      </c>
      <c r="D4" s="80" t="s">
        <v>37</v>
      </c>
      <c r="E4" s="80" t="s">
        <v>38</v>
      </c>
      <c r="F4" s="80" t="s">
        <v>65</v>
      </c>
      <c r="G4" s="80" t="s">
        <v>56</v>
      </c>
      <c r="H4" s="81" t="s">
        <v>39</v>
      </c>
      <c r="I4" s="81" t="s">
        <v>64</v>
      </c>
      <c r="J4" s="82" t="str">
        <f>K4</f>
        <v>MODALIDAD (Homo o Convenio: nombre del convenio)</v>
      </c>
      <c r="K4" s="80" t="s">
        <v>40</v>
      </c>
    </row>
    <row r="5" spans="1:11" ht="138.75" customHeight="1" x14ac:dyDescent="0.25">
      <c r="A5" s="114" t="s">
        <v>481</v>
      </c>
      <c r="B5" s="120" t="s">
        <v>482</v>
      </c>
      <c r="C5" s="172" t="s">
        <v>485</v>
      </c>
      <c r="D5" s="119">
        <v>44937</v>
      </c>
      <c r="E5" s="119">
        <v>45291</v>
      </c>
      <c r="F5" s="119">
        <v>45079</v>
      </c>
      <c r="G5" s="117">
        <v>44651309</v>
      </c>
      <c r="H5" s="81"/>
      <c r="I5" s="117">
        <v>44651309</v>
      </c>
      <c r="J5" s="129" t="s">
        <v>4</v>
      </c>
      <c r="K5" s="80"/>
    </row>
    <row r="6" spans="1:11" ht="67.5" customHeight="1" x14ac:dyDescent="0.25">
      <c r="A6" s="114" t="s">
        <v>483</v>
      </c>
      <c r="B6" s="171" t="s">
        <v>484</v>
      </c>
      <c r="C6" s="107" t="s">
        <v>486</v>
      </c>
      <c r="D6" s="119">
        <v>45076</v>
      </c>
      <c r="E6" s="119">
        <v>45106</v>
      </c>
      <c r="F6" s="119">
        <v>45097</v>
      </c>
      <c r="G6" s="125">
        <v>20200000</v>
      </c>
      <c r="H6" s="81"/>
      <c r="I6" s="125">
        <v>20200000</v>
      </c>
      <c r="J6" s="129" t="s">
        <v>4</v>
      </c>
      <c r="K6" s="80"/>
    </row>
    <row r="7" spans="1:11" ht="67.5" customHeight="1" x14ac:dyDescent="0.3">
      <c r="A7" s="114" t="s">
        <v>89</v>
      </c>
      <c r="B7" s="62" t="s">
        <v>90</v>
      </c>
      <c r="C7" s="101" t="s">
        <v>139</v>
      </c>
      <c r="D7" s="119">
        <v>45078</v>
      </c>
      <c r="E7" s="119">
        <v>45230</v>
      </c>
      <c r="F7" s="140"/>
      <c r="G7" s="125"/>
      <c r="H7" s="81"/>
      <c r="I7" s="125">
        <v>12500000</v>
      </c>
      <c r="J7" s="120" t="s">
        <v>63</v>
      </c>
      <c r="K7" s="80"/>
    </row>
    <row r="8" spans="1:11" ht="67.5" customHeight="1" x14ac:dyDescent="0.3">
      <c r="A8" s="114" t="s">
        <v>91</v>
      </c>
      <c r="B8" s="101" t="s">
        <v>92</v>
      </c>
      <c r="C8" s="62" t="s">
        <v>140</v>
      </c>
      <c r="D8" s="119">
        <v>45078</v>
      </c>
      <c r="E8" s="119">
        <v>45291</v>
      </c>
      <c r="F8" s="140"/>
      <c r="G8" s="125"/>
      <c r="H8" s="81"/>
      <c r="I8" s="125">
        <v>18200000</v>
      </c>
      <c r="J8" s="120" t="s">
        <v>4</v>
      </c>
      <c r="K8" s="125"/>
    </row>
    <row r="9" spans="1:11" ht="67.5" customHeight="1" x14ac:dyDescent="0.3">
      <c r="A9" s="114" t="s">
        <v>93</v>
      </c>
      <c r="B9" s="101" t="s">
        <v>94</v>
      </c>
      <c r="C9" s="62" t="s">
        <v>141</v>
      </c>
      <c r="D9" s="119">
        <v>45078</v>
      </c>
      <c r="E9" s="119">
        <v>45291</v>
      </c>
      <c r="F9" s="140"/>
      <c r="G9" s="125"/>
      <c r="H9" s="81"/>
      <c r="I9" s="125">
        <v>20020000</v>
      </c>
      <c r="J9" s="120" t="s">
        <v>4</v>
      </c>
      <c r="K9" s="145"/>
    </row>
    <row r="10" spans="1:11" ht="67.5" customHeight="1" x14ac:dyDescent="0.3">
      <c r="A10" s="114" t="s">
        <v>95</v>
      </c>
      <c r="B10" s="101" t="s">
        <v>96</v>
      </c>
      <c r="C10" s="62" t="s">
        <v>142</v>
      </c>
      <c r="D10" s="119">
        <v>45078</v>
      </c>
      <c r="E10" s="119">
        <v>45291</v>
      </c>
      <c r="F10" s="140"/>
      <c r="G10" s="125"/>
      <c r="H10" s="81"/>
      <c r="I10" s="125">
        <v>18200000</v>
      </c>
      <c r="J10" s="120" t="s">
        <v>61</v>
      </c>
      <c r="K10" s="125"/>
    </row>
    <row r="11" spans="1:11" ht="67.5" customHeight="1" x14ac:dyDescent="0.3">
      <c r="A11" s="114" t="s">
        <v>97</v>
      </c>
      <c r="B11" s="101" t="s">
        <v>98</v>
      </c>
      <c r="C11" s="62" t="s">
        <v>143</v>
      </c>
      <c r="D11" s="119">
        <v>45078</v>
      </c>
      <c r="E11" s="119">
        <v>45291</v>
      </c>
      <c r="F11" s="141"/>
      <c r="G11" s="125"/>
      <c r="H11" s="81"/>
      <c r="I11" s="125">
        <v>18900000</v>
      </c>
      <c r="J11" s="120" t="s">
        <v>61</v>
      </c>
      <c r="K11" s="125"/>
    </row>
    <row r="12" spans="1:11" ht="67.5" customHeight="1" x14ac:dyDescent="0.3">
      <c r="A12" s="114" t="s">
        <v>99</v>
      </c>
      <c r="B12" s="101" t="s">
        <v>100</v>
      </c>
      <c r="C12" s="62" t="s">
        <v>142</v>
      </c>
      <c r="D12" s="119">
        <v>45078</v>
      </c>
      <c r="E12" s="119">
        <v>45291</v>
      </c>
      <c r="F12" s="140"/>
      <c r="G12" s="125"/>
      <c r="H12" s="130"/>
      <c r="I12" s="125">
        <v>18200000</v>
      </c>
      <c r="J12" s="120" t="s">
        <v>61</v>
      </c>
      <c r="K12" s="125"/>
    </row>
    <row r="13" spans="1:11" ht="85.5" customHeight="1" x14ac:dyDescent="0.3">
      <c r="A13" s="114" t="s">
        <v>101</v>
      </c>
      <c r="B13" s="62" t="s">
        <v>102</v>
      </c>
      <c r="C13" s="101" t="s">
        <v>144</v>
      </c>
      <c r="D13" s="119">
        <v>45078</v>
      </c>
      <c r="E13" s="119">
        <v>45291</v>
      </c>
      <c r="F13" s="140"/>
      <c r="G13" s="125"/>
      <c r="H13" s="130"/>
      <c r="I13" s="125">
        <v>19250000</v>
      </c>
      <c r="J13" s="120" t="s">
        <v>4</v>
      </c>
      <c r="K13" s="125"/>
    </row>
    <row r="14" spans="1:11" ht="70.5" customHeight="1" x14ac:dyDescent="0.3">
      <c r="A14" s="114" t="s">
        <v>103</v>
      </c>
      <c r="B14" s="101" t="s">
        <v>104</v>
      </c>
      <c r="C14" s="101" t="s">
        <v>145</v>
      </c>
      <c r="D14" s="119">
        <v>45078</v>
      </c>
      <c r="E14" s="119">
        <v>45138</v>
      </c>
      <c r="F14" s="140"/>
      <c r="G14" s="125"/>
      <c r="H14" s="130"/>
      <c r="I14" s="125">
        <v>25292962</v>
      </c>
      <c r="J14" s="120" t="s">
        <v>4</v>
      </c>
      <c r="K14" s="125"/>
    </row>
    <row r="15" spans="1:11" ht="70.5" customHeight="1" x14ac:dyDescent="0.3">
      <c r="A15" s="114" t="s">
        <v>105</v>
      </c>
      <c r="B15" s="101" t="s">
        <v>106</v>
      </c>
      <c r="C15" s="101" t="s">
        <v>146</v>
      </c>
      <c r="D15" s="119">
        <v>45078</v>
      </c>
      <c r="E15" s="119">
        <v>45291</v>
      </c>
      <c r="F15" s="140"/>
      <c r="G15" s="125"/>
      <c r="H15" s="130"/>
      <c r="I15" s="125">
        <v>23800000</v>
      </c>
      <c r="J15" s="120" t="s">
        <v>4</v>
      </c>
      <c r="K15" s="125"/>
    </row>
    <row r="16" spans="1:11" ht="49.5" x14ac:dyDescent="0.3">
      <c r="A16" s="114" t="s">
        <v>107</v>
      </c>
      <c r="B16" s="101" t="s">
        <v>108</v>
      </c>
      <c r="C16" s="101" t="s">
        <v>147</v>
      </c>
      <c r="D16" s="119">
        <v>45078</v>
      </c>
      <c r="E16" s="119">
        <v>45291</v>
      </c>
      <c r="F16" s="63"/>
      <c r="G16" s="63"/>
      <c r="H16" s="143"/>
      <c r="I16" s="125">
        <v>28000000</v>
      </c>
      <c r="J16" s="120" t="s">
        <v>4</v>
      </c>
      <c r="K16" s="125"/>
    </row>
    <row r="17" spans="1:11" ht="49.5" x14ac:dyDescent="0.3">
      <c r="A17" s="114" t="s">
        <v>109</v>
      </c>
      <c r="B17" s="101" t="s">
        <v>110</v>
      </c>
      <c r="C17" s="101" t="s">
        <v>148</v>
      </c>
      <c r="D17" s="119">
        <v>45078</v>
      </c>
      <c r="E17" s="119">
        <v>45291</v>
      </c>
      <c r="F17" s="63"/>
      <c r="G17" s="63"/>
      <c r="H17" s="143"/>
      <c r="I17" s="125">
        <v>24717000</v>
      </c>
      <c r="J17" s="120" t="s">
        <v>4</v>
      </c>
      <c r="K17" s="125"/>
    </row>
    <row r="18" spans="1:11" ht="111" x14ac:dyDescent="0.3">
      <c r="A18" s="114" t="s">
        <v>111</v>
      </c>
      <c r="B18" s="101" t="s">
        <v>112</v>
      </c>
      <c r="C18" s="62" t="s">
        <v>149</v>
      </c>
      <c r="D18" s="119">
        <v>45079</v>
      </c>
      <c r="E18" s="119">
        <v>45230</v>
      </c>
      <c r="F18" s="63"/>
      <c r="G18" s="63"/>
      <c r="H18" s="143"/>
      <c r="I18" s="125">
        <v>12500000</v>
      </c>
      <c r="J18" s="120" t="s">
        <v>63</v>
      </c>
      <c r="K18" s="125"/>
    </row>
    <row r="19" spans="1:11" ht="78.75" x14ac:dyDescent="0.25">
      <c r="A19" s="114" t="s">
        <v>113</v>
      </c>
      <c r="B19" s="62" t="s">
        <v>114</v>
      </c>
      <c r="C19" s="62" t="s">
        <v>150</v>
      </c>
      <c r="D19" s="119">
        <v>45083</v>
      </c>
      <c r="E19" s="119">
        <v>45291</v>
      </c>
      <c r="F19" s="63"/>
      <c r="G19" s="63"/>
      <c r="H19" s="143"/>
      <c r="I19" s="125">
        <v>170371530</v>
      </c>
      <c r="J19" s="120" t="s">
        <v>4</v>
      </c>
      <c r="K19" s="125"/>
    </row>
    <row r="20" spans="1:11" ht="49.5" x14ac:dyDescent="0.3">
      <c r="A20" s="114" t="s">
        <v>115</v>
      </c>
      <c r="B20" s="101" t="s">
        <v>116</v>
      </c>
      <c r="C20" s="101" t="s">
        <v>151</v>
      </c>
      <c r="D20" s="119">
        <v>45079</v>
      </c>
      <c r="E20" s="119">
        <v>45231</v>
      </c>
      <c r="F20" s="63"/>
      <c r="G20" s="63"/>
      <c r="H20" s="143"/>
      <c r="I20" s="125">
        <v>13000000</v>
      </c>
      <c r="J20" s="120" t="s">
        <v>4</v>
      </c>
      <c r="K20" s="125"/>
    </row>
    <row r="21" spans="1:11" ht="94.5" x14ac:dyDescent="0.25">
      <c r="A21" s="114" t="s">
        <v>117</v>
      </c>
      <c r="B21" s="62" t="s">
        <v>118</v>
      </c>
      <c r="C21" s="62" t="s">
        <v>152</v>
      </c>
      <c r="D21" s="119">
        <v>45092</v>
      </c>
      <c r="E21" s="119">
        <v>45291</v>
      </c>
      <c r="F21" s="63"/>
      <c r="G21" s="63"/>
      <c r="H21" s="143"/>
      <c r="I21" s="125">
        <v>20900000</v>
      </c>
      <c r="J21" s="120" t="s">
        <v>4</v>
      </c>
      <c r="K21" s="125"/>
    </row>
    <row r="22" spans="1:11" ht="78.75" x14ac:dyDescent="0.25">
      <c r="A22" s="114" t="s">
        <v>119</v>
      </c>
      <c r="B22" s="62" t="s">
        <v>120</v>
      </c>
      <c r="C22" s="107" t="s">
        <v>153</v>
      </c>
      <c r="D22" s="119">
        <v>45082</v>
      </c>
      <c r="E22" s="119">
        <v>45291</v>
      </c>
      <c r="F22" s="63"/>
      <c r="G22" s="63"/>
      <c r="H22" s="143"/>
      <c r="I22" s="125">
        <v>24500000</v>
      </c>
      <c r="J22" s="120" t="s">
        <v>4</v>
      </c>
      <c r="K22" s="125"/>
    </row>
    <row r="23" spans="1:11" ht="82.5" x14ac:dyDescent="0.3">
      <c r="A23" s="114" t="s">
        <v>121</v>
      </c>
      <c r="B23" s="101" t="s">
        <v>122</v>
      </c>
      <c r="C23" s="101" t="s">
        <v>154</v>
      </c>
      <c r="D23" s="119">
        <v>45084</v>
      </c>
      <c r="E23" s="119">
        <v>45144</v>
      </c>
      <c r="F23" s="63"/>
      <c r="G23" s="63"/>
      <c r="H23" s="143"/>
      <c r="I23" s="125">
        <v>96251722</v>
      </c>
      <c r="J23" s="120" t="s">
        <v>50</v>
      </c>
      <c r="K23" s="125"/>
    </row>
    <row r="24" spans="1:11" ht="82.5" x14ac:dyDescent="0.3">
      <c r="A24" s="114" t="s">
        <v>123</v>
      </c>
      <c r="B24" s="101" t="s">
        <v>124</v>
      </c>
      <c r="C24" s="101" t="s">
        <v>155</v>
      </c>
      <c r="D24" s="119">
        <v>45082</v>
      </c>
      <c r="E24" s="119">
        <v>45291</v>
      </c>
      <c r="F24" s="63"/>
      <c r="G24" s="63"/>
      <c r="H24" s="143"/>
      <c r="I24" s="125">
        <v>22763499</v>
      </c>
      <c r="J24" s="120" t="s">
        <v>4</v>
      </c>
      <c r="K24" s="125"/>
    </row>
    <row r="25" spans="1:11" ht="63" x14ac:dyDescent="0.25">
      <c r="A25" s="114" t="s">
        <v>125</v>
      </c>
      <c r="B25" s="62" t="s">
        <v>126</v>
      </c>
      <c r="C25" s="107" t="s">
        <v>156</v>
      </c>
      <c r="D25" s="119">
        <v>45086</v>
      </c>
      <c r="E25" s="119">
        <v>45255</v>
      </c>
      <c r="F25" s="119"/>
      <c r="G25" s="125"/>
      <c r="H25" s="143"/>
      <c r="I25" s="125">
        <v>24541040</v>
      </c>
      <c r="J25" s="120" t="s">
        <v>62</v>
      </c>
      <c r="K25" s="129"/>
    </row>
    <row r="26" spans="1:11" ht="78.75" x14ac:dyDescent="0.25">
      <c r="A26" s="114" t="s">
        <v>127</v>
      </c>
      <c r="B26" s="62" t="s">
        <v>128</v>
      </c>
      <c r="C26" s="62" t="s">
        <v>157</v>
      </c>
      <c r="D26" s="119">
        <v>45086</v>
      </c>
      <c r="E26" s="119">
        <v>45255</v>
      </c>
      <c r="F26" s="63"/>
      <c r="G26" s="63"/>
      <c r="H26" s="143"/>
      <c r="I26" s="125">
        <v>12889199</v>
      </c>
      <c r="J26" s="120" t="s">
        <v>62</v>
      </c>
      <c r="K26" s="125"/>
    </row>
    <row r="27" spans="1:11" ht="47.25" x14ac:dyDescent="0.25">
      <c r="A27" s="114" t="s">
        <v>129</v>
      </c>
      <c r="B27" s="62" t="s">
        <v>130</v>
      </c>
      <c r="C27" s="62" t="s">
        <v>158</v>
      </c>
      <c r="D27" s="119">
        <v>45099</v>
      </c>
      <c r="E27" s="119">
        <v>45291</v>
      </c>
      <c r="F27" s="63"/>
      <c r="G27" s="63"/>
      <c r="H27" s="143"/>
      <c r="I27" s="125"/>
      <c r="J27" s="120" t="s">
        <v>4</v>
      </c>
      <c r="K27" s="129"/>
    </row>
    <row r="28" spans="1:11" ht="66" x14ac:dyDescent="0.3">
      <c r="A28" s="114" t="s">
        <v>131</v>
      </c>
      <c r="B28" s="62" t="s">
        <v>132</v>
      </c>
      <c r="C28" s="101" t="s">
        <v>159</v>
      </c>
      <c r="D28" s="119">
        <v>45091</v>
      </c>
      <c r="E28" s="119">
        <v>45291</v>
      </c>
      <c r="F28" s="63"/>
      <c r="G28" s="63"/>
      <c r="H28" s="143"/>
      <c r="I28" s="125">
        <v>67500000</v>
      </c>
      <c r="J28" s="120" t="s">
        <v>4</v>
      </c>
      <c r="K28" s="129"/>
    </row>
    <row r="29" spans="1:11" ht="181.5" x14ac:dyDescent="0.3">
      <c r="A29" s="114" t="s">
        <v>133</v>
      </c>
      <c r="B29" s="101" t="s">
        <v>134</v>
      </c>
      <c r="C29" s="101" t="s">
        <v>160</v>
      </c>
      <c r="D29" s="119">
        <v>45093</v>
      </c>
      <c r="E29" s="119">
        <v>45138</v>
      </c>
      <c r="F29" s="63"/>
      <c r="G29" s="63"/>
      <c r="H29" s="143"/>
      <c r="I29" s="125">
        <v>95558840</v>
      </c>
      <c r="J29" s="120" t="s">
        <v>67</v>
      </c>
      <c r="K29" s="129"/>
    </row>
    <row r="30" spans="1:11" ht="49.5" x14ac:dyDescent="0.3">
      <c r="A30" s="114" t="s">
        <v>135</v>
      </c>
      <c r="B30" s="101" t="s">
        <v>136</v>
      </c>
      <c r="C30" s="101" t="s">
        <v>161</v>
      </c>
      <c r="D30" s="119">
        <v>45093</v>
      </c>
      <c r="E30" s="119">
        <v>45245</v>
      </c>
      <c r="F30" s="63"/>
      <c r="G30" s="63"/>
      <c r="H30" s="143"/>
      <c r="I30" s="125">
        <v>13750000</v>
      </c>
      <c r="J30" s="120" t="s">
        <v>4</v>
      </c>
      <c r="K30" s="129"/>
    </row>
    <row r="31" spans="1:11" ht="142.5" x14ac:dyDescent="0.3">
      <c r="A31" s="114" t="s">
        <v>137</v>
      </c>
      <c r="B31" s="101" t="s">
        <v>138</v>
      </c>
      <c r="C31" s="62" t="s">
        <v>162</v>
      </c>
      <c r="D31" s="119">
        <v>45100</v>
      </c>
      <c r="E31" s="119">
        <v>45291</v>
      </c>
      <c r="F31" s="63"/>
      <c r="G31" s="63"/>
      <c r="H31" s="143"/>
      <c r="I31" s="125">
        <v>115994365</v>
      </c>
      <c r="J31" s="120" t="s">
        <v>49</v>
      </c>
      <c r="K31" s="129"/>
    </row>
    <row r="32" spans="1:11" ht="142.5" x14ac:dyDescent="0.3">
      <c r="A32" s="114" t="s">
        <v>137</v>
      </c>
      <c r="B32" s="101" t="s">
        <v>138</v>
      </c>
      <c r="C32" s="62" t="s">
        <v>162</v>
      </c>
      <c r="D32" s="119">
        <v>45100</v>
      </c>
      <c r="E32" s="119">
        <v>45291</v>
      </c>
      <c r="F32" s="63"/>
      <c r="G32" s="63"/>
      <c r="H32" s="143"/>
      <c r="I32" s="125">
        <v>139072500</v>
      </c>
      <c r="J32" s="120" t="s">
        <v>478</v>
      </c>
      <c r="K32" s="129"/>
    </row>
    <row r="33" spans="9:12" x14ac:dyDescent="0.25">
      <c r="I33" s="89">
        <f>SUM(I7:I32)</f>
        <v>1056672657</v>
      </c>
      <c r="K33" s="88" t="s">
        <v>43</v>
      </c>
    </row>
    <row r="34" spans="9:12" x14ac:dyDescent="0.25">
      <c r="I34" s="89">
        <v>631137491</v>
      </c>
      <c r="K34" s="88" t="s">
        <v>4</v>
      </c>
      <c r="L34" s="61">
        <v>16</v>
      </c>
    </row>
    <row r="35" spans="9:12" x14ac:dyDescent="0.25">
      <c r="I35" s="89">
        <v>425535166</v>
      </c>
      <c r="K35" s="88" t="s">
        <v>49</v>
      </c>
      <c r="L35" s="61">
        <v>10</v>
      </c>
    </row>
  </sheetData>
  <autoFilter ref="A4:K35"/>
  <mergeCells count="2">
    <mergeCell ref="A2:K2"/>
    <mergeCell ref="A3:K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19"/>
  <sheetViews>
    <sheetView topLeftCell="A112" zoomScale="60" zoomScaleNormal="60" workbookViewId="0">
      <selection activeCell="H118" sqref="H118:H119"/>
    </sheetView>
  </sheetViews>
  <sheetFormatPr baseColWidth="10" defaultColWidth="23.7109375" defaultRowHeight="15" x14ac:dyDescent="0.25"/>
  <cols>
    <col min="1" max="1" width="32.85546875" style="72" customWidth="1"/>
    <col min="2" max="2" width="57.140625" style="85" customWidth="1"/>
    <col min="3" max="3" width="57.5703125" style="86" customWidth="1"/>
    <col min="4" max="8" width="17.7109375" style="72" customWidth="1"/>
    <col min="9" max="9" width="23" style="89" customWidth="1"/>
    <col min="10" max="10" width="24.28515625" style="87" customWidth="1"/>
    <col min="11" max="11" width="26.42578125" style="88" customWidth="1"/>
    <col min="12" max="16384" width="23.7109375" style="61"/>
  </cols>
  <sheetData>
    <row r="1" spans="1:11" ht="93" customHeight="1" x14ac:dyDescent="0.25">
      <c r="A1" s="76"/>
      <c r="B1" s="76"/>
      <c r="C1" s="76"/>
      <c r="D1" s="76"/>
      <c r="E1" s="76"/>
      <c r="F1" s="76"/>
      <c r="G1" s="76"/>
      <c r="H1" s="76"/>
      <c r="I1" s="77"/>
      <c r="J1" s="78"/>
      <c r="K1" s="79"/>
    </row>
    <row r="2" spans="1:11" ht="35.1" customHeight="1" x14ac:dyDescent="0.25">
      <c r="A2" s="174" t="s">
        <v>48</v>
      </c>
      <c r="B2" s="174"/>
      <c r="C2" s="174"/>
      <c r="D2" s="174"/>
      <c r="E2" s="174"/>
      <c r="F2" s="174"/>
      <c r="G2" s="174"/>
      <c r="H2" s="174"/>
      <c r="I2" s="174"/>
      <c r="J2" s="174"/>
      <c r="K2" s="174"/>
    </row>
    <row r="3" spans="1:11" ht="34.5" customHeight="1" x14ac:dyDescent="0.25">
      <c r="A3" s="174" t="s">
        <v>163</v>
      </c>
      <c r="B3" s="174"/>
      <c r="C3" s="174"/>
      <c r="D3" s="174"/>
      <c r="E3" s="174"/>
      <c r="F3" s="174"/>
      <c r="G3" s="174"/>
      <c r="H3" s="174"/>
      <c r="I3" s="174"/>
      <c r="J3" s="174"/>
      <c r="K3" s="174"/>
    </row>
    <row r="4" spans="1:11" ht="57.75" customHeight="1" x14ac:dyDescent="0.25">
      <c r="A4" s="80" t="s">
        <v>41</v>
      </c>
      <c r="B4" s="80" t="s">
        <v>42</v>
      </c>
      <c r="C4" s="80" t="s">
        <v>36</v>
      </c>
      <c r="D4" s="80" t="s">
        <v>37</v>
      </c>
      <c r="E4" s="80" t="s">
        <v>38</v>
      </c>
      <c r="F4" s="80" t="s">
        <v>65</v>
      </c>
      <c r="G4" s="80" t="s">
        <v>56</v>
      </c>
      <c r="H4" s="81" t="s">
        <v>39</v>
      </c>
      <c r="I4" s="81" t="s">
        <v>64</v>
      </c>
      <c r="J4" s="82" t="str">
        <f>K4</f>
        <v>MODALIDAD (Homo o Convenio: nombre del convenio)</v>
      </c>
      <c r="K4" s="80" t="s">
        <v>40</v>
      </c>
    </row>
    <row r="5" spans="1:11" ht="128.25" customHeight="1" x14ac:dyDescent="0.3">
      <c r="A5" s="120" t="s">
        <v>166</v>
      </c>
      <c r="B5" s="101" t="s">
        <v>167</v>
      </c>
      <c r="C5" s="133" t="s">
        <v>385</v>
      </c>
      <c r="D5" s="126">
        <v>45078</v>
      </c>
      <c r="E5" s="126">
        <v>45230</v>
      </c>
      <c r="F5" s="80"/>
      <c r="G5" s="80"/>
      <c r="H5" s="127">
        <v>17500000</v>
      </c>
      <c r="I5" s="81"/>
      <c r="J5" s="120" t="s">
        <v>63</v>
      </c>
      <c r="K5" s="80"/>
    </row>
    <row r="6" spans="1:11" ht="140.25" customHeight="1" x14ac:dyDescent="0.3">
      <c r="A6" s="120" t="s">
        <v>168</v>
      </c>
      <c r="B6" s="101" t="s">
        <v>169</v>
      </c>
      <c r="C6" s="101" t="s">
        <v>386</v>
      </c>
      <c r="D6" s="126">
        <v>45078</v>
      </c>
      <c r="E6" s="126">
        <v>45230</v>
      </c>
      <c r="F6" s="80"/>
      <c r="G6" s="80"/>
      <c r="H6" s="127">
        <v>17500000</v>
      </c>
      <c r="I6" s="81"/>
      <c r="J6" s="120" t="s">
        <v>63</v>
      </c>
      <c r="K6" s="80"/>
    </row>
    <row r="7" spans="1:11" ht="100.5" customHeight="1" x14ac:dyDescent="0.3">
      <c r="A7" s="120" t="s">
        <v>170</v>
      </c>
      <c r="B7" s="101" t="s">
        <v>171</v>
      </c>
      <c r="C7" s="133" t="s">
        <v>387</v>
      </c>
      <c r="D7" s="126">
        <v>45078</v>
      </c>
      <c r="E7" s="126">
        <v>45168</v>
      </c>
      <c r="F7" s="80"/>
      <c r="G7" s="80"/>
      <c r="H7" s="127">
        <v>16800000</v>
      </c>
      <c r="I7" s="81"/>
      <c r="J7" s="120" t="s">
        <v>476</v>
      </c>
      <c r="K7" s="80"/>
    </row>
    <row r="8" spans="1:11" ht="97.5" customHeight="1" x14ac:dyDescent="0.3">
      <c r="A8" s="120" t="s">
        <v>172</v>
      </c>
      <c r="B8" s="101" t="s">
        <v>173</v>
      </c>
      <c r="C8" s="101" t="s">
        <v>388</v>
      </c>
      <c r="D8" s="126">
        <v>45078</v>
      </c>
      <c r="E8" s="126">
        <v>45291</v>
      </c>
      <c r="F8" s="80"/>
      <c r="G8" s="80"/>
      <c r="H8" s="127">
        <v>37100000</v>
      </c>
      <c r="I8" s="81"/>
      <c r="J8" s="120" t="s">
        <v>4</v>
      </c>
      <c r="K8" s="80"/>
    </row>
    <row r="9" spans="1:11" ht="99" customHeight="1" x14ac:dyDescent="0.25">
      <c r="A9" s="120" t="s">
        <v>174</v>
      </c>
      <c r="B9" s="62" t="s">
        <v>175</v>
      </c>
      <c r="C9" s="62" t="s">
        <v>387</v>
      </c>
      <c r="D9" s="126">
        <v>45078</v>
      </c>
      <c r="E9" s="126">
        <v>45168</v>
      </c>
      <c r="F9" s="80"/>
      <c r="G9" s="80"/>
      <c r="H9" s="127">
        <v>16800000</v>
      </c>
      <c r="I9" s="81"/>
      <c r="J9" s="120" t="s">
        <v>476</v>
      </c>
      <c r="K9" s="80"/>
    </row>
    <row r="10" spans="1:11" ht="94.5" customHeight="1" x14ac:dyDescent="0.25">
      <c r="A10" s="120" t="s">
        <v>176</v>
      </c>
      <c r="B10" s="62" t="s">
        <v>177</v>
      </c>
      <c r="C10" s="62" t="s">
        <v>389</v>
      </c>
      <c r="D10" s="126">
        <v>45078</v>
      </c>
      <c r="E10" s="126">
        <v>45168</v>
      </c>
      <c r="F10" s="80"/>
      <c r="G10" s="80"/>
      <c r="H10" s="127">
        <v>18000000</v>
      </c>
      <c r="I10" s="81"/>
      <c r="J10" s="120" t="s">
        <v>476</v>
      </c>
      <c r="K10" s="80"/>
    </row>
    <row r="11" spans="1:11" ht="129.94999999999999" customHeight="1" x14ac:dyDescent="0.3">
      <c r="A11" s="120" t="s">
        <v>178</v>
      </c>
      <c r="B11" s="101" t="s">
        <v>179</v>
      </c>
      <c r="C11" s="133" t="s">
        <v>387</v>
      </c>
      <c r="D11" s="126">
        <v>45078</v>
      </c>
      <c r="E11" s="126">
        <v>45168</v>
      </c>
      <c r="F11" s="80"/>
      <c r="G11" s="80"/>
      <c r="H11" s="127">
        <v>16800000</v>
      </c>
      <c r="I11" s="81"/>
      <c r="J11" s="120" t="s">
        <v>476</v>
      </c>
      <c r="K11" s="80"/>
    </row>
    <row r="12" spans="1:11" ht="129.94999999999999" customHeight="1" x14ac:dyDescent="0.25">
      <c r="A12" s="120" t="s">
        <v>180</v>
      </c>
      <c r="B12" s="62" t="s">
        <v>181</v>
      </c>
      <c r="C12" s="62" t="s">
        <v>390</v>
      </c>
      <c r="D12" s="126">
        <v>45078</v>
      </c>
      <c r="E12" s="126">
        <v>45230</v>
      </c>
      <c r="F12" s="80"/>
      <c r="G12" s="80"/>
      <c r="H12" s="127">
        <v>17500000</v>
      </c>
      <c r="I12" s="81"/>
      <c r="J12" s="120" t="s">
        <v>63</v>
      </c>
      <c r="K12" s="80"/>
    </row>
    <row r="13" spans="1:11" ht="129.94999999999999" customHeight="1" x14ac:dyDescent="0.25">
      <c r="A13" s="120" t="s">
        <v>182</v>
      </c>
      <c r="B13" s="62" t="s">
        <v>183</v>
      </c>
      <c r="C13" s="62" t="s">
        <v>391</v>
      </c>
      <c r="D13" s="126">
        <v>45078</v>
      </c>
      <c r="E13" s="126">
        <v>45230</v>
      </c>
      <c r="F13" s="80"/>
      <c r="G13" s="80"/>
      <c r="H13" s="127">
        <v>17500000</v>
      </c>
      <c r="I13" s="81"/>
      <c r="J13" s="120" t="s">
        <v>63</v>
      </c>
      <c r="K13" s="80"/>
    </row>
    <row r="14" spans="1:11" ht="129.94999999999999" customHeight="1" x14ac:dyDescent="0.3">
      <c r="A14" s="120" t="s">
        <v>184</v>
      </c>
      <c r="B14" s="101" t="s">
        <v>185</v>
      </c>
      <c r="C14" s="133" t="s">
        <v>392</v>
      </c>
      <c r="D14" s="126">
        <v>45078</v>
      </c>
      <c r="E14" s="126">
        <v>45168</v>
      </c>
      <c r="F14" s="80"/>
      <c r="G14" s="80"/>
      <c r="H14" s="127">
        <v>16800000</v>
      </c>
      <c r="I14" s="81"/>
      <c r="J14" s="120" t="s">
        <v>476</v>
      </c>
      <c r="K14" s="80"/>
    </row>
    <row r="15" spans="1:11" ht="129.94999999999999" customHeight="1" x14ac:dyDescent="0.25">
      <c r="A15" s="120" t="s">
        <v>186</v>
      </c>
      <c r="B15" s="62" t="s">
        <v>187</v>
      </c>
      <c r="C15" s="62" t="s">
        <v>393</v>
      </c>
      <c r="D15" s="126">
        <v>45078</v>
      </c>
      <c r="E15" s="126">
        <v>45168</v>
      </c>
      <c r="F15" s="80"/>
      <c r="G15" s="80"/>
      <c r="H15" s="127">
        <v>16800000</v>
      </c>
      <c r="I15" s="81"/>
      <c r="J15" s="120" t="s">
        <v>476</v>
      </c>
      <c r="K15" s="80"/>
    </row>
    <row r="16" spans="1:11" ht="129.94999999999999" customHeight="1" x14ac:dyDescent="0.3">
      <c r="A16" s="120" t="s">
        <v>188</v>
      </c>
      <c r="B16" s="62" t="s">
        <v>189</v>
      </c>
      <c r="C16" s="101" t="s">
        <v>394</v>
      </c>
      <c r="D16" s="126">
        <v>45078</v>
      </c>
      <c r="E16" s="126">
        <v>45168</v>
      </c>
      <c r="F16" s="80"/>
      <c r="G16" s="80"/>
      <c r="H16" s="127">
        <v>16800000</v>
      </c>
      <c r="I16" s="81"/>
      <c r="J16" s="120" t="s">
        <v>476</v>
      </c>
      <c r="K16" s="80"/>
    </row>
    <row r="17" spans="1:11" ht="129.94999999999999" customHeight="1" x14ac:dyDescent="0.3">
      <c r="A17" s="120" t="s">
        <v>190</v>
      </c>
      <c r="B17" s="62" t="s">
        <v>191</v>
      </c>
      <c r="C17" s="101" t="s">
        <v>395</v>
      </c>
      <c r="D17" s="126">
        <v>45078</v>
      </c>
      <c r="E17" s="126">
        <v>45230</v>
      </c>
      <c r="F17" s="80"/>
      <c r="G17" s="80"/>
      <c r="H17" s="127">
        <v>18000000</v>
      </c>
      <c r="I17" s="81"/>
      <c r="J17" s="120" t="s">
        <v>63</v>
      </c>
      <c r="K17" s="80"/>
    </row>
    <row r="18" spans="1:11" ht="129.94999999999999" customHeight="1" x14ac:dyDescent="0.25">
      <c r="A18" s="120" t="s">
        <v>192</v>
      </c>
      <c r="B18" s="62" t="s">
        <v>193</v>
      </c>
      <c r="C18" s="62" t="s">
        <v>396</v>
      </c>
      <c r="D18" s="126">
        <v>45078</v>
      </c>
      <c r="E18" s="126">
        <v>45230</v>
      </c>
      <c r="F18" s="80"/>
      <c r="G18" s="80"/>
      <c r="H18" s="127">
        <v>17500000</v>
      </c>
      <c r="I18" s="81"/>
      <c r="J18" s="120" t="s">
        <v>63</v>
      </c>
      <c r="K18" s="80"/>
    </row>
    <row r="19" spans="1:11" ht="129.94999999999999" customHeight="1" x14ac:dyDescent="0.3">
      <c r="A19" s="120" t="s">
        <v>194</v>
      </c>
      <c r="B19" s="101" t="s">
        <v>195</v>
      </c>
      <c r="C19" s="62" t="s">
        <v>397</v>
      </c>
      <c r="D19" s="126">
        <v>45078</v>
      </c>
      <c r="E19" s="126">
        <v>45230</v>
      </c>
      <c r="F19" s="80"/>
      <c r="G19" s="80"/>
      <c r="H19" s="127">
        <v>17500000</v>
      </c>
      <c r="I19" s="81"/>
      <c r="J19" s="120" t="s">
        <v>63</v>
      </c>
      <c r="K19" s="80"/>
    </row>
    <row r="20" spans="1:11" ht="129.94999999999999" customHeight="1" x14ac:dyDescent="0.3">
      <c r="A20" s="120" t="s">
        <v>196</v>
      </c>
      <c r="B20" s="62" t="s">
        <v>197</v>
      </c>
      <c r="C20" s="101" t="s">
        <v>398</v>
      </c>
      <c r="D20" s="126">
        <v>45078</v>
      </c>
      <c r="E20" s="126">
        <v>45230</v>
      </c>
      <c r="F20" s="80"/>
      <c r="G20" s="80"/>
      <c r="H20" s="127">
        <v>26500000</v>
      </c>
      <c r="I20" s="81"/>
      <c r="J20" s="120" t="s">
        <v>4</v>
      </c>
      <c r="K20" s="80"/>
    </row>
    <row r="21" spans="1:11" ht="129.94999999999999" customHeight="1" x14ac:dyDescent="0.25">
      <c r="A21" s="120" t="s">
        <v>198</v>
      </c>
      <c r="B21" s="62" t="s">
        <v>199</v>
      </c>
      <c r="C21" s="62" t="s">
        <v>399</v>
      </c>
      <c r="D21" s="126">
        <v>45078</v>
      </c>
      <c r="E21" s="126">
        <v>45291</v>
      </c>
      <c r="F21" s="80"/>
      <c r="G21" s="80"/>
      <c r="H21" s="127">
        <v>53900000</v>
      </c>
      <c r="I21" s="81"/>
      <c r="J21" s="120" t="s">
        <v>4</v>
      </c>
      <c r="K21" s="80"/>
    </row>
    <row r="22" spans="1:11" ht="129.94999999999999" customHeight="1" x14ac:dyDescent="0.3">
      <c r="A22" s="120" t="s">
        <v>200</v>
      </c>
      <c r="B22" s="62" t="s">
        <v>201</v>
      </c>
      <c r="C22" s="101" t="s">
        <v>400</v>
      </c>
      <c r="D22" s="126">
        <v>45078</v>
      </c>
      <c r="E22" s="126">
        <v>45230</v>
      </c>
      <c r="F22" s="80"/>
      <c r="G22" s="80"/>
      <c r="H22" s="127">
        <v>26500000</v>
      </c>
      <c r="I22" s="81"/>
      <c r="J22" s="120" t="s">
        <v>4</v>
      </c>
      <c r="K22" s="80"/>
    </row>
    <row r="23" spans="1:11" ht="129.94999999999999" customHeight="1" x14ac:dyDescent="0.25">
      <c r="A23" s="120" t="s">
        <v>202</v>
      </c>
      <c r="B23" s="62" t="s">
        <v>203</v>
      </c>
      <c r="C23" s="62" t="s">
        <v>401</v>
      </c>
      <c r="D23" s="126">
        <v>45078</v>
      </c>
      <c r="E23" s="126">
        <v>45230</v>
      </c>
      <c r="F23" s="80"/>
      <c r="G23" s="80"/>
      <c r="H23" s="127">
        <v>25500000</v>
      </c>
      <c r="I23" s="81"/>
      <c r="J23" s="120" t="s">
        <v>4</v>
      </c>
      <c r="K23" s="80"/>
    </row>
    <row r="24" spans="1:11" ht="129.94999999999999" customHeight="1" x14ac:dyDescent="0.25">
      <c r="A24" s="120" t="s">
        <v>204</v>
      </c>
      <c r="B24" s="62" t="s">
        <v>205</v>
      </c>
      <c r="C24" s="120" t="s">
        <v>390</v>
      </c>
      <c r="D24" s="126">
        <v>45078</v>
      </c>
      <c r="E24" s="126">
        <v>45230</v>
      </c>
      <c r="F24" s="80"/>
      <c r="G24" s="80"/>
      <c r="H24" s="127">
        <v>17500000</v>
      </c>
      <c r="I24" s="81"/>
      <c r="J24" s="120" t="s">
        <v>63</v>
      </c>
      <c r="K24" s="80"/>
    </row>
    <row r="25" spans="1:11" ht="129.94999999999999" customHeight="1" x14ac:dyDescent="0.3">
      <c r="A25" s="120" t="s">
        <v>206</v>
      </c>
      <c r="B25" s="101" t="s">
        <v>207</v>
      </c>
      <c r="C25" s="101" t="s">
        <v>402</v>
      </c>
      <c r="D25" s="126">
        <v>45078</v>
      </c>
      <c r="E25" s="126">
        <v>45291</v>
      </c>
      <c r="F25" s="80"/>
      <c r="G25" s="80"/>
      <c r="H25" s="127">
        <v>56175000</v>
      </c>
      <c r="I25" s="81"/>
      <c r="J25" s="120" t="s">
        <v>4</v>
      </c>
      <c r="K25" s="80"/>
    </row>
    <row r="26" spans="1:11" ht="129.94999999999999" customHeight="1" x14ac:dyDescent="0.3">
      <c r="A26" s="120" t="s">
        <v>208</v>
      </c>
      <c r="B26" s="62" t="s">
        <v>209</v>
      </c>
      <c r="C26" s="101" t="s">
        <v>403</v>
      </c>
      <c r="D26" s="126">
        <v>45079</v>
      </c>
      <c r="E26" s="126">
        <v>45291</v>
      </c>
      <c r="F26" s="80"/>
      <c r="G26" s="80"/>
      <c r="H26" s="127">
        <v>72800000</v>
      </c>
      <c r="I26" s="81"/>
      <c r="J26" s="120" t="s">
        <v>4</v>
      </c>
      <c r="K26" s="80"/>
    </row>
    <row r="27" spans="1:11" ht="129.94999999999999" customHeight="1" x14ac:dyDescent="0.3">
      <c r="A27" s="120" t="s">
        <v>210</v>
      </c>
      <c r="B27" s="156" t="s">
        <v>211</v>
      </c>
      <c r="C27" s="133" t="s">
        <v>392</v>
      </c>
      <c r="D27" s="126">
        <v>45078</v>
      </c>
      <c r="E27" s="126">
        <v>45168</v>
      </c>
      <c r="F27" s="80"/>
      <c r="G27" s="80"/>
      <c r="H27" s="127">
        <v>16800000</v>
      </c>
      <c r="I27" s="81"/>
      <c r="J27" s="120" t="s">
        <v>476</v>
      </c>
      <c r="K27" s="80"/>
    </row>
    <row r="28" spans="1:11" ht="129.94999999999999" customHeight="1" x14ac:dyDescent="0.3">
      <c r="A28" s="120" t="s">
        <v>212</v>
      </c>
      <c r="B28" s="101" t="s">
        <v>213</v>
      </c>
      <c r="C28" s="133" t="s">
        <v>404</v>
      </c>
      <c r="D28" s="126">
        <v>45078</v>
      </c>
      <c r="E28" s="126">
        <v>45230</v>
      </c>
      <c r="F28" s="80"/>
      <c r="G28" s="80"/>
      <c r="H28" s="127">
        <v>17500000</v>
      </c>
      <c r="I28" s="81"/>
      <c r="J28" s="120" t="s">
        <v>63</v>
      </c>
      <c r="K28" s="80"/>
    </row>
    <row r="29" spans="1:11" ht="129.94999999999999" customHeight="1" x14ac:dyDescent="0.3">
      <c r="A29" s="120" t="s">
        <v>214</v>
      </c>
      <c r="B29" s="156" t="s">
        <v>215</v>
      </c>
      <c r="C29" s="101" t="s">
        <v>405</v>
      </c>
      <c r="D29" s="126">
        <v>45078</v>
      </c>
      <c r="E29" s="126">
        <v>45230</v>
      </c>
      <c r="F29" s="80"/>
      <c r="G29" s="80"/>
      <c r="H29" s="127">
        <v>17500000</v>
      </c>
      <c r="I29" s="81"/>
      <c r="J29" s="120" t="s">
        <v>63</v>
      </c>
      <c r="K29" s="80"/>
    </row>
    <row r="30" spans="1:11" ht="129.94999999999999" customHeight="1" x14ac:dyDescent="0.3">
      <c r="A30" s="120" t="s">
        <v>216</v>
      </c>
      <c r="B30" s="101" t="s">
        <v>217</v>
      </c>
      <c r="C30" s="101" t="s">
        <v>396</v>
      </c>
      <c r="D30" s="126">
        <v>45078</v>
      </c>
      <c r="E30" s="126">
        <v>45230</v>
      </c>
      <c r="F30" s="80"/>
      <c r="G30" s="80"/>
      <c r="H30" s="127">
        <v>17500000</v>
      </c>
      <c r="I30" s="81"/>
      <c r="J30" s="120" t="s">
        <v>63</v>
      </c>
      <c r="K30" s="80"/>
    </row>
    <row r="31" spans="1:11" ht="129.94999999999999" customHeight="1" x14ac:dyDescent="0.3">
      <c r="A31" s="120" t="s">
        <v>218</v>
      </c>
      <c r="B31" s="62" t="s">
        <v>219</v>
      </c>
      <c r="C31" s="101" t="s">
        <v>406</v>
      </c>
      <c r="D31" s="126">
        <v>45078</v>
      </c>
      <c r="E31" s="126">
        <v>45291</v>
      </c>
      <c r="F31" s="80"/>
      <c r="G31" s="80"/>
      <c r="H31" s="127">
        <v>22575000</v>
      </c>
      <c r="I31" s="81"/>
      <c r="J31" s="120" t="s">
        <v>61</v>
      </c>
      <c r="K31" s="80"/>
    </row>
    <row r="32" spans="1:11" ht="129.94999999999999" customHeight="1" x14ac:dyDescent="0.3">
      <c r="A32" s="120" t="s">
        <v>218</v>
      </c>
      <c r="B32" s="62" t="s">
        <v>219</v>
      </c>
      <c r="C32" s="101" t="s">
        <v>406</v>
      </c>
      <c r="D32" s="126">
        <v>45078</v>
      </c>
      <c r="E32" s="126">
        <v>45291</v>
      </c>
      <c r="F32" s="80"/>
      <c r="G32" s="80"/>
      <c r="H32" s="127">
        <v>105350000</v>
      </c>
      <c r="I32" s="81"/>
      <c r="J32" s="120" t="s">
        <v>477</v>
      </c>
      <c r="K32" s="80"/>
    </row>
    <row r="33" spans="1:11" ht="129.94999999999999" customHeight="1" x14ac:dyDescent="0.25">
      <c r="A33" s="120" t="s">
        <v>220</v>
      </c>
      <c r="B33" s="62" t="s">
        <v>221</v>
      </c>
      <c r="C33" s="62" t="s">
        <v>407</v>
      </c>
      <c r="D33" s="126">
        <v>45078</v>
      </c>
      <c r="E33" s="126">
        <v>45291</v>
      </c>
      <c r="F33" s="80"/>
      <c r="G33" s="80"/>
      <c r="H33" s="127">
        <v>37450000</v>
      </c>
      <c r="I33" s="81"/>
      <c r="J33" s="120" t="s">
        <v>4</v>
      </c>
      <c r="K33" s="80"/>
    </row>
    <row r="34" spans="1:11" ht="129.94999999999999" customHeight="1" x14ac:dyDescent="0.25">
      <c r="A34" s="120" t="s">
        <v>222</v>
      </c>
      <c r="B34" s="62" t="s">
        <v>223</v>
      </c>
      <c r="C34" s="107" t="s">
        <v>408</v>
      </c>
      <c r="D34" s="126">
        <v>45078</v>
      </c>
      <c r="E34" s="126">
        <v>45291</v>
      </c>
      <c r="F34" s="80"/>
      <c r="G34" s="80"/>
      <c r="H34" s="127">
        <v>42000000</v>
      </c>
      <c r="I34" s="81"/>
      <c r="J34" s="120" t="s">
        <v>4</v>
      </c>
      <c r="K34" s="80"/>
    </row>
    <row r="35" spans="1:11" ht="129.94999999999999" customHeight="1" x14ac:dyDescent="0.3">
      <c r="A35" s="120" t="s">
        <v>224</v>
      </c>
      <c r="B35" s="101" t="s">
        <v>225</v>
      </c>
      <c r="C35" s="133" t="s">
        <v>409</v>
      </c>
      <c r="D35" s="126">
        <v>45078</v>
      </c>
      <c r="E35" s="126">
        <v>45291</v>
      </c>
      <c r="F35" s="80"/>
      <c r="G35" s="80"/>
      <c r="H35" s="127">
        <v>24640000</v>
      </c>
      <c r="I35" s="81"/>
      <c r="J35" s="120" t="s">
        <v>4</v>
      </c>
      <c r="K35" s="80"/>
    </row>
    <row r="36" spans="1:11" ht="129.94999999999999" customHeight="1" x14ac:dyDescent="0.3">
      <c r="A36" s="120" t="s">
        <v>226</v>
      </c>
      <c r="B36" s="101" t="s">
        <v>227</v>
      </c>
      <c r="C36" s="62" t="s">
        <v>410</v>
      </c>
      <c r="D36" s="126">
        <v>45078</v>
      </c>
      <c r="E36" s="126">
        <v>45291</v>
      </c>
      <c r="F36" s="80"/>
      <c r="G36" s="80"/>
      <c r="H36" s="127">
        <v>37100000</v>
      </c>
      <c r="I36" s="81"/>
      <c r="J36" s="120" t="s">
        <v>4</v>
      </c>
      <c r="K36" s="80"/>
    </row>
    <row r="37" spans="1:11" ht="129.94999999999999" customHeight="1" x14ac:dyDescent="0.25">
      <c r="A37" s="120" t="s">
        <v>228</v>
      </c>
      <c r="B37" s="62" t="s">
        <v>229</v>
      </c>
      <c r="C37" s="62" t="s">
        <v>411</v>
      </c>
      <c r="D37" s="126">
        <v>45079</v>
      </c>
      <c r="E37" s="126">
        <v>45291</v>
      </c>
      <c r="F37" s="80"/>
      <c r="G37" s="80"/>
      <c r="H37" s="127">
        <v>103600000</v>
      </c>
      <c r="I37" s="81"/>
      <c r="J37" s="120" t="s">
        <v>4</v>
      </c>
      <c r="K37" s="80"/>
    </row>
    <row r="38" spans="1:11" ht="129.94999999999999" customHeight="1" x14ac:dyDescent="0.3">
      <c r="A38" s="120" t="s">
        <v>230</v>
      </c>
      <c r="B38" s="62" t="s">
        <v>231</v>
      </c>
      <c r="C38" s="101" t="s">
        <v>412</v>
      </c>
      <c r="D38" s="126">
        <v>45078</v>
      </c>
      <c r="E38" s="126">
        <v>45291</v>
      </c>
      <c r="F38" s="80"/>
      <c r="G38" s="80"/>
      <c r="H38" s="127">
        <v>37450000</v>
      </c>
      <c r="I38" s="81"/>
      <c r="J38" s="120" t="s">
        <v>4</v>
      </c>
      <c r="K38" s="80"/>
    </row>
    <row r="39" spans="1:11" ht="129.94999999999999" customHeight="1" x14ac:dyDescent="0.3">
      <c r="A39" s="120" t="s">
        <v>232</v>
      </c>
      <c r="B39" s="101" t="s">
        <v>233</v>
      </c>
      <c r="C39" s="62" t="s">
        <v>413</v>
      </c>
      <c r="D39" s="126">
        <v>45078</v>
      </c>
      <c r="E39" s="126">
        <v>45291</v>
      </c>
      <c r="F39" s="80"/>
      <c r="G39" s="80"/>
      <c r="H39" s="127">
        <v>37450000</v>
      </c>
      <c r="I39" s="81"/>
      <c r="J39" s="120" t="s">
        <v>4</v>
      </c>
      <c r="K39" s="80"/>
    </row>
    <row r="40" spans="1:11" ht="129.94999999999999" customHeight="1" x14ac:dyDescent="0.25">
      <c r="A40" s="120" t="s">
        <v>234</v>
      </c>
      <c r="B40" s="62" t="s">
        <v>235</v>
      </c>
      <c r="C40" s="62" t="s">
        <v>414</v>
      </c>
      <c r="D40" s="126">
        <v>45078</v>
      </c>
      <c r="E40" s="126">
        <v>45168</v>
      </c>
      <c r="F40" s="80"/>
      <c r="G40" s="80"/>
      <c r="H40" s="127">
        <v>16800000</v>
      </c>
      <c r="I40" s="81"/>
      <c r="J40" s="120" t="s">
        <v>63</v>
      </c>
      <c r="K40" s="80"/>
    </row>
    <row r="41" spans="1:11" ht="129.94999999999999" customHeight="1" x14ac:dyDescent="0.25">
      <c r="A41" s="120" t="s">
        <v>236</v>
      </c>
      <c r="B41" s="62" t="s">
        <v>237</v>
      </c>
      <c r="C41" s="107" t="s">
        <v>395</v>
      </c>
      <c r="D41" s="126">
        <v>45082</v>
      </c>
      <c r="E41" s="126">
        <v>45168</v>
      </c>
      <c r="F41" s="80"/>
      <c r="G41" s="80"/>
      <c r="H41" s="127">
        <v>18000000</v>
      </c>
      <c r="I41" s="81"/>
      <c r="J41" s="120" t="s">
        <v>476</v>
      </c>
      <c r="K41" s="80"/>
    </row>
    <row r="42" spans="1:11" ht="129.94999999999999" customHeight="1" x14ac:dyDescent="0.25">
      <c r="A42" s="120" t="s">
        <v>238</v>
      </c>
      <c r="B42" s="62" t="s">
        <v>239</v>
      </c>
      <c r="C42" s="107" t="s">
        <v>395</v>
      </c>
      <c r="D42" s="126">
        <v>45078</v>
      </c>
      <c r="E42" s="126">
        <v>45168</v>
      </c>
      <c r="F42" s="80"/>
      <c r="G42" s="80"/>
      <c r="H42" s="127">
        <v>18000000</v>
      </c>
      <c r="I42" s="81"/>
      <c r="J42" s="120" t="s">
        <v>476</v>
      </c>
      <c r="K42" s="80"/>
    </row>
    <row r="43" spans="1:11" ht="129.94999999999999" customHeight="1" x14ac:dyDescent="0.25">
      <c r="A43" s="120" t="s">
        <v>240</v>
      </c>
      <c r="B43" s="62" t="s">
        <v>241</v>
      </c>
      <c r="C43" s="107" t="s">
        <v>415</v>
      </c>
      <c r="D43" s="126">
        <v>45078</v>
      </c>
      <c r="E43" s="126">
        <v>45168</v>
      </c>
      <c r="F43" s="80"/>
      <c r="G43" s="80"/>
      <c r="H43" s="127">
        <v>16800000</v>
      </c>
      <c r="I43" s="81"/>
      <c r="J43" s="120" t="s">
        <v>476</v>
      </c>
      <c r="K43" s="80"/>
    </row>
    <row r="44" spans="1:11" ht="129.94999999999999" customHeight="1" x14ac:dyDescent="0.25">
      <c r="A44" s="120" t="s">
        <v>242</v>
      </c>
      <c r="B44" s="62" t="s">
        <v>243</v>
      </c>
      <c r="C44" s="107" t="s">
        <v>416</v>
      </c>
      <c r="D44" s="126">
        <v>45078</v>
      </c>
      <c r="E44" s="126">
        <v>45168</v>
      </c>
      <c r="F44" s="80"/>
      <c r="G44" s="80"/>
      <c r="H44" s="127">
        <v>16800000</v>
      </c>
      <c r="I44" s="81"/>
      <c r="J44" s="120" t="s">
        <v>476</v>
      </c>
      <c r="K44" s="80"/>
    </row>
    <row r="45" spans="1:11" ht="129.94999999999999" customHeight="1" x14ac:dyDescent="0.25">
      <c r="A45" s="120" t="s">
        <v>244</v>
      </c>
      <c r="B45" s="62" t="s">
        <v>245</v>
      </c>
      <c r="C45" s="107" t="s">
        <v>417</v>
      </c>
      <c r="D45" s="126">
        <v>45078</v>
      </c>
      <c r="E45" s="126">
        <v>45168</v>
      </c>
      <c r="F45" s="80"/>
      <c r="G45" s="80"/>
      <c r="H45" s="127">
        <v>20400000</v>
      </c>
      <c r="I45" s="81"/>
      <c r="J45" s="120" t="s">
        <v>476</v>
      </c>
      <c r="K45" s="80"/>
    </row>
    <row r="46" spans="1:11" ht="129.94999999999999" customHeight="1" x14ac:dyDescent="0.3">
      <c r="A46" s="120" t="s">
        <v>246</v>
      </c>
      <c r="B46" s="62" t="s">
        <v>247</v>
      </c>
      <c r="C46" s="101" t="s">
        <v>418</v>
      </c>
      <c r="D46" s="126">
        <v>45079</v>
      </c>
      <c r="E46" s="126">
        <v>45168</v>
      </c>
      <c r="F46" s="80"/>
      <c r="G46" s="80"/>
      <c r="H46" s="127">
        <v>16800000</v>
      </c>
      <c r="I46" s="81"/>
      <c r="J46" s="120" t="s">
        <v>476</v>
      </c>
      <c r="K46" s="80"/>
    </row>
    <row r="47" spans="1:11" ht="129.94999999999999" customHeight="1" x14ac:dyDescent="0.3">
      <c r="A47" s="120" t="s">
        <v>248</v>
      </c>
      <c r="B47" s="101" t="s">
        <v>249</v>
      </c>
      <c r="C47" s="133" t="s">
        <v>419</v>
      </c>
      <c r="D47" s="126">
        <v>45078</v>
      </c>
      <c r="E47" s="126">
        <v>45291</v>
      </c>
      <c r="F47" s="80"/>
      <c r="G47" s="80"/>
      <c r="H47" s="127">
        <v>30100000</v>
      </c>
      <c r="I47" s="81"/>
      <c r="J47" s="120" t="s">
        <v>4</v>
      </c>
      <c r="K47" s="80"/>
    </row>
    <row r="48" spans="1:11" ht="129.94999999999999" customHeight="1" x14ac:dyDescent="0.25">
      <c r="A48" s="120" t="s">
        <v>250</v>
      </c>
      <c r="B48" s="62" t="s">
        <v>251</v>
      </c>
      <c r="C48" s="62" t="s">
        <v>420</v>
      </c>
      <c r="D48" s="126">
        <v>45078</v>
      </c>
      <c r="E48" s="126">
        <v>45230</v>
      </c>
      <c r="F48" s="80"/>
      <c r="G48" s="80"/>
      <c r="H48" s="127">
        <v>17500000</v>
      </c>
      <c r="I48" s="81"/>
      <c r="J48" s="120" t="s">
        <v>63</v>
      </c>
      <c r="K48" s="80"/>
    </row>
    <row r="49" spans="1:11" ht="129.94999999999999" customHeight="1" x14ac:dyDescent="0.3">
      <c r="A49" s="120" t="s">
        <v>252</v>
      </c>
      <c r="B49" s="62" t="s">
        <v>253</v>
      </c>
      <c r="C49" s="101" t="s">
        <v>421</v>
      </c>
      <c r="D49" s="126">
        <v>45078</v>
      </c>
      <c r="E49" s="126">
        <v>45291</v>
      </c>
      <c r="F49" s="80"/>
      <c r="G49" s="80"/>
      <c r="H49" s="127">
        <v>56175000</v>
      </c>
      <c r="I49" s="81"/>
      <c r="J49" s="120" t="s">
        <v>4</v>
      </c>
      <c r="K49" s="80"/>
    </row>
    <row r="50" spans="1:11" ht="129.94999999999999" customHeight="1" x14ac:dyDescent="0.3">
      <c r="A50" s="120" t="s">
        <v>254</v>
      </c>
      <c r="B50" s="101" t="s">
        <v>255</v>
      </c>
      <c r="C50" s="107" t="s">
        <v>422</v>
      </c>
      <c r="D50" s="126">
        <v>45082</v>
      </c>
      <c r="E50" s="126">
        <v>45291</v>
      </c>
      <c r="F50" s="80"/>
      <c r="G50" s="80"/>
      <c r="H50" s="127">
        <v>50890000</v>
      </c>
      <c r="I50" s="81"/>
      <c r="J50" s="120" t="s">
        <v>4</v>
      </c>
      <c r="K50" s="80"/>
    </row>
    <row r="51" spans="1:11" ht="129.94999999999999" customHeight="1" x14ac:dyDescent="0.25">
      <c r="A51" s="120" t="s">
        <v>256</v>
      </c>
      <c r="B51" s="62" t="s">
        <v>257</v>
      </c>
      <c r="C51" s="107" t="s">
        <v>415</v>
      </c>
      <c r="D51" s="126">
        <v>45078</v>
      </c>
      <c r="E51" s="126">
        <v>45168</v>
      </c>
      <c r="F51" s="80"/>
      <c r="G51" s="80"/>
      <c r="H51" s="127">
        <v>16800000</v>
      </c>
      <c r="I51" s="81"/>
      <c r="J51" s="120" t="s">
        <v>62</v>
      </c>
      <c r="K51" s="80"/>
    </row>
    <row r="52" spans="1:11" ht="129.94999999999999" customHeight="1" x14ac:dyDescent="0.25">
      <c r="A52" s="120" t="s">
        <v>258</v>
      </c>
      <c r="B52" s="62" t="s">
        <v>259</v>
      </c>
      <c r="C52" s="107" t="s">
        <v>415</v>
      </c>
      <c r="D52" s="126">
        <v>45078</v>
      </c>
      <c r="E52" s="126">
        <v>45168</v>
      </c>
      <c r="F52" s="80"/>
      <c r="G52" s="80"/>
      <c r="H52" s="127">
        <v>16800000</v>
      </c>
      <c r="I52" s="81"/>
      <c r="J52" s="120" t="s">
        <v>476</v>
      </c>
      <c r="K52" s="80"/>
    </row>
    <row r="53" spans="1:11" ht="129.94999999999999" customHeight="1" x14ac:dyDescent="0.25">
      <c r="A53" s="120" t="s">
        <v>260</v>
      </c>
      <c r="B53" s="62" t="s">
        <v>261</v>
      </c>
      <c r="C53" s="107" t="s">
        <v>415</v>
      </c>
      <c r="D53" s="126">
        <v>45078</v>
      </c>
      <c r="E53" s="126">
        <v>45168</v>
      </c>
      <c r="F53" s="80"/>
      <c r="G53" s="80"/>
      <c r="H53" s="127">
        <v>16800000</v>
      </c>
      <c r="I53" s="81"/>
      <c r="J53" s="120" t="s">
        <v>476</v>
      </c>
      <c r="K53" s="80"/>
    </row>
    <row r="54" spans="1:11" ht="129.94999999999999" customHeight="1" x14ac:dyDescent="0.25">
      <c r="A54" s="120" t="s">
        <v>262</v>
      </c>
      <c r="B54" s="62" t="s">
        <v>263</v>
      </c>
      <c r="C54" s="107" t="s">
        <v>415</v>
      </c>
      <c r="D54" s="126">
        <v>45078</v>
      </c>
      <c r="E54" s="126">
        <v>45168</v>
      </c>
      <c r="F54" s="80"/>
      <c r="G54" s="80"/>
      <c r="H54" s="127">
        <v>16800000</v>
      </c>
      <c r="I54" s="81"/>
      <c r="J54" s="120" t="s">
        <v>476</v>
      </c>
      <c r="K54" s="80"/>
    </row>
    <row r="55" spans="1:11" ht="129.94999999999999" customHeight="1" x14ac:dyDescent="0.25">
      <c r="A55" s="120" t="s">
        <v>264</v>
      </c>
      <c r="B55" s="62" t="s">
        <v>265</v>
      </c>
      <c r="C55" s="62" t="s">
        <v>423</v>
      </c>
      <c r="D55" s="126">
        <v>45078</v>
      </c>
      <c r="E55" s="126">
        <v>45291</v>
      </c>
      <c r="F55" s="80"/>
      <c r="G55" s="80"/>
      <c r="H55" s="127">
        <v>62414541</v>
      </c>
      <c r="I55" s="81"/>
      <c r="J55" s="120" t="s">
        <v>62</v>
      </c>
      <c r="K55" s="80"/>
    </row>
    <row r="56" spans="1:11" ht="129.94999999999999" customHeight="1" x14ac:dyDescent="0.25">
      <c r="A56" s="120" t="s">
        <v>266</v>
      </c>
      <c r="B56" s="62" t="s">
        <v>267</v>
      </c>
      <c r="C56" s="62" t="s">
        <v>424</v>
      </c>
      <c r="D56" s="126">
        <v>45079</v>
      </c>
      <c r="E56" s="126">
        <v>45168</v>
      </c>
      <c r="F56" s="80"/>
      <c r="G56" s="80"/>
      <c r="H56" s="127">
        <v>11520000</v>
      </c>
      <c r="I56" s="81"/>
      <c r="J56" s="120" t="s">
        <v>476</v>
      </c>
      <c r="K56" s="80"/>
    </row>
    <row r="57" spans="1:11" ht="129.94999999999999" customHeight="1" x14ac:dyDescent="0.25">
      <c r="A57" s="120" t="s">
        <v>268</v>
      </c>
      <c r="B57" s="62" t="s">
        <v>269</v>
      </c>
      <c r="C57" s="62" t="s">
        <v>425</v>
      </c>
      <c r="D57" s="126">
        <v>45078</v>
      </c>
      <c r="E57" s="126">
        <v>45291</v>
      </c>
      <c r="F57" s="80"/>
      <c r="G57" s="80"/>
      <c r="H57" s="127">
        <v>28000000</v>
      </c>
      <c r="I57" s="81"/>
      <c r="J57" s="120" t="s">
        <v>4</v>
      </c>
      <c r="K57" s="80"/>
    </row>
    <row r="58" spans="1:11" ht="129.94999999999999" customHeight="1" x14ac:dyDescent="0.25">
      <c r="A58" s="120" t="s">
        <v>270</v>
      </c>
      <c r="B58" s="62" t="s">
        <v>271</v>
      </c>
      <c r="C58" s="107" t="s">
        <v>426</v>
      </c>
      <c r="D58" s="126">
        <v>45082</v>
      </c>
      <c r="E58" s="126">
        <v>45291</v>
      </c>
      <c r="F58" s="80"/>
      <c r="G58" s="80"/>
      <c r="H58" s="127">
        <v>67200000</v>
      </c>
      <c r="I58" s="81"/>
      <c r="J58" s="120" t="s">
        <v>4</v>
      </c>
      <c r="K58" s="80"/>
    </row>
    <row r="59" spans="1:11" ht="129.94999999999999" customHeight="1" x14ac:dyDescent="0.3">
      <c r="A59" s="120" t="s">
        <v>272</v>
      </c>
      <c r="B59" s="101" t="s">
        <v>273</v>
      </c>
      <c r="C59" s="101" t="s">
        <v>427</v>
      </c>
      <c r="D59" s="126">
        <v>45078</v>
      </c>
      <c r="E59" s="126">
        <v>45291</v>
      </c>
      <c r="F59" s="80"/>
      <c r="G59" s="80"/>
      <c r="H59" s="127">
        <v>37450000</v>
      </c>
      <c r="I59" s="81"/>
      <c r="J59" s="120" t="s">
        <v>4</v>
      </c>
      <c r="K59" s="80"/>
    </row>
    <row r="60" spans="1:11" ht="129.94999999999999" customHeight="1" x14ac:dyDescent="0.3">
      <c r="A60" s="120" t="s">
        <v>274</v>
      </c>
      <c r="B60" s="161" t="s">
        <v>275</v>
      </c>
      <c r="C60" s="101" t="s">
        <v>428</v>
      </c>
      <c r="D60" s="126">
        <v>45078</v>
      </c>
      <c r="E60" s="126">
        <v>45291</v>
      </c>
      <c r="F60" s="80"/>
      <c r="G60" s="80"/>
      <c r="H60" s="127">
        <v>46200000</v>
      </c>
      <c r="I60" s="81"/>
      <c r="J60" s="120" t="s">
        <v>4</v>
      </c>
      <c r="K60" s="80"/>
    </row>
    <row r="61" spans="1:11" ht="129.94999999999999" customHeight="1" x14ac:dyDescent="0.3">
      <c r="A61" s="120" t="s">
        <v>276</v>
      </c>
      <c r="B61" s="101" t="s">
        <v>277</v>
      </c>
      <c r="C61" s="101" t="s">
        <v>429</v>
      </c>
      <c r="D61" s="126">
        <v>45080</v>
      </c>
      <c r="E61" s="126">
        <v>45291</v>
      </c>
      <c r="F61" s="80"/>
      <c r="G61" s="80"/>
      <c r="H61" s="127">
        <v>31500000</v>
      </c>
      <c r="I61" s="81"/>
      <c r="J61" s="120" t="s">
        <v>4</v>
      </c>
      <c r="K61" s="80"/>
    </row>
    <row r="62" spans="1:11" ht="129.94999999999999" customHeight="1" x14ac:dyDescent="0.3">
      <c r="A62" s="120" t="s">
        <v>278</v>
      </c>
      <c r="B62" s="101" t="s">
        <v>279</v>
      </c>
      <c r="C62" s="133" t="s">
        <v>392</v>
      </c>
      <c r="D62" s="126">
        <v>45078</v>
      </c>
      <c r="E62" s="126">
        <v>45168</v>
      </c>
      <c r="F62" s="80"/>
      <c r="G62" s="80"/>
      <c r="H62" s="127">
        <v>16800000</v>
      </c>
      <c r="I62" s="81"/>
      <c r="J62" s="120" t="s">
        <v>476</v>
      </c>
      <c r="K62" s="80"/>
    </row>
    <row r="63" spans="1:11" ht="129.94999999999999" customHeight="1" x14ac:dyDescent="0.3">
      <c r="A63" s="120" t="s">
        <v>280</v>
      </c>
      <c r="B63" s="101" t="s">
        <v>281</v>
      </c>
      <c r="C63" s="133" t="s">
        <v>392</v>
      </c>
      <c r="D63" s="126">
        <v>45079</v>
      </c>
      <c r="E63" s="126">
        <v>45168</v>
      </c>
      <c r="F63" s="80"/>
      <c r="G63" s="80"/>
      <c r="H63" s="127">
        <v>16800000</v>
      </c>
      <c r="I63" s="81"/>
      <c r="J63" s="120" t="s">
        <v>476</v>
      </c>
      <c r="K63" s="80"/>
    </row>
    <row r="64" spans="1:11" ht="129.94999999999999" customHeight="1" x14ac:dyDescent="0.3">
      <c r="A64" s="120" t="s">
        <v>282</v>
      </c>
      <c r="B64" s="62" t="s">
        <v>283</v>
      </c>
      <c r="C64" s="101" t="s">
        <v>430</v>
      </c>
      <c r="D64" s="126">
        <v>45083</v>
      </c>
      <c r="E64" s="126">
        <v>45291</v>
      </c>
      <c r="F64" s="80"/>
      <c r="G64" s="80"/>
      <c r="H64" s="127">
        <v>105350000</v>
      </c>
      <c r="I64" s="81"/>
      <c r="J64" s="120" t="s">
        <v>4</v>
      </c>
      <c r="K64" s="80"/>
    </row>
    <row r="65" spans="1:11" ht="129.94999999999999" customHeight="1" x14ac:dyDescent="0.3">
      <c r="A65" s="120" t="s">
        <v>284</v>
      </c>
      <c r="B65" s="101" t="s">
        <v>285</v>
      </c>
      <c r="C65" s="101" t="s">
        <v>430</v>
      </c>
      <c r="D65" s="126">
        <v>45090</v>
      </c>
      <c r="E65" s="126">
        <v>45291</v>
      </c>
      <c r="F65" s="80"/>
      <c r="G65" s="80"/>
      <c r="H65" s="127">
        <v>72800000</v>
      </c>
      <c r="I65" s="81"/>
      <c r="J65" s="120" t="s">
        <v>4</v>
      </c>
      <c r="K65" s="80"/>
    </row>
    <row r="66" spans="1:11" ht="129.94999999999999" customHeight="1" x14ac:dyDescent="0.3">
      <c r="A66" s="120" t="s">
        <v>286</v>
      </c>
      <c r="B66" s="101" t="s">
        <v>287</v>
      </c>
      <c r="C66" s="101" t="s">
        <v>431</v>
      </c>
      <c r="D66" s="126">
        <v>45079</v>
      </c>
      <c r="E66" s="126">
        <v>45291</v>
      </c>
      <c r="F66" s="80"/>
      <c r="G66" s="80"/>
      <c r="H66" s="127">
        <v>31500000</v>
      </c>
      <c r="I66" s="81"/>
      <c r="J66" s="120" t="s">
        <v>4</v>
      </c>
      <c r="K66" s="80"/>
    </row>
    <row r="67" spans="1:11" ht="129.94999999999999" customHeight="1" x14ac:dyDescent="0.3">
      <c r="A67" s="120" t="s">
        <v>288</v>
      </c>
      <c r="B67" s="101" t="s">
        <v>289</v>
      </c>
      <c r="C67" s="133" t="s">
        <v>432</v>
      </c>
      <c r="D67" s="126">
        <v>45080</v>
      </c>
      <c r="E67" s="126">
        <v>45291</v>
      </c>
      <c r="F67" s="80"/>
      <c r="G67" s="80"/>
      <c r="H67" s="127">
        <v>105350000</v>
      </c>
      <c r="I67" s="81"/>
      <c r="J67" s="120" t="s">
        <v>4</v>
      </c>
      <c r="K67" s="80"/>
    </row>
    <row r="68" spans="1:11" ht="129.94999999999999" customHeight="1" x14ac:dyDescent="0.3">
      <c r="A68" s="120" t="s">
        <v>290</v>
      </c>
      <c r="B68" s="62" t="s">
        <v>291</v>
      </c>
      <c r="C68" s="101" t="s">
        <v>433</v>
      </c>
      <c r="D68" s="126">
        <v>45079</v>
      </c>
      <c r="E68" s="126">
        <v>45291</v>
      </c>
      <c r="F68" s="80"/>
      <c r="G68" s="80"/>
      <c r="H68" s="127">
        <v>41195000</v>
      </c>
      <c r="I68" s="81"/>
      <c r="J68" s="120" t="s">
        <v>4</v>
      </c>
      <c r="K68" s="80"/>
    </row>
    <row r="69" spans="1:11" ht="129.94999999999999" customHeight="1" x14ac:dyDescent="0.3">
      <c r="A69" s="120" t="s">
        <v>292</v>
      </c>
      <c r="B69" s="62" t="s">
        <v>293</v>
      </c>
      <c r="C69" s="101" t="s">
        <v>415</v>
      </c>
      <c r="D69" s="126">
        <v>45078</v>
      </c>
      <c r="E69" s="126">
        <v>45168</v>
      </c>
      <c r="F69" s="80"/>
      <c r="G69" s="80"/>
      <c r="H69" s="127">
        <v>16800000</v>
      </c>
      <c r="I69" s="81"/>
      <c r="J69" s="120" t="s">
        <v>476</v>
      </c>
      <c r="K69" s="80"/>
    </row>
    <row r="70" spans="1:11" ht="129.94999999999999" customHeight="1" x14ac:dyDescent="0.3">
      <c r="A70" s="120" t="s">
        <v>294</v>
      </c>
      <c r="B70" s="101" t="s">
        <v>295</v>
      </c>
      <c r="C70" s="133" t="s">
        <v>434</v>
      </c>
      <c r="D70" s="126">
        <v>45078</v>
      </c>
      <c r="E70" s="126">
        <v>45291</v>
      </c>
      <c r="F70" s="80"/>
      <c r="G70" s="80"/>
      <c r="H70" s="127">
        <v>45570000</v>
      </c>
      <c r="I70" s="81"/>
      <c r="J70" s="120" t="s">
        <v>4</v>
      </c>
      <c r="K70" s="80"/>
    </row>
    <row r="71" spans="1:11" ht="129.94999999999999" customHeight="1" x14ac:dyDescent="0.3">
      <c r="A71" s="120" t="s">
        <v>296</v>
      </c>
      <c r="B71" s="101" t="s">
        <v>297</v>
      </c>
      <c r="C71" s="133" t="s">
        <v>435</v>
      </c>
      <c r="D71" s="126">
        <v>45079</v>
      </c>
      <c r="E71" s="126">
        <v>45291</v>
      </c>
      <c r="F71" s="80"/>
      <c r="G71" s="80"/>
      <c r="H71" s="127">
        <v>104848333</v>
      </c>
      <c r="I71" s="81"/>
      <c r="J71" s="120" t="s">
        <v>4</v>
      </c>
      <c r="K71" s="80"/>
    </row>
    <row r="72" spans="1:11" ht="129.94999999999999" customHeight="1" x14ac:dyDescent="0.3">
      <c r="A72" s="120" t="s">
        <v>298</v>
      </c>
      <c r="B72" s="101" t="s">
        <v>299</v>
      </c>
      <c r="C72" s="101" t="s">
        <v>436</v>
      </c>
      <c r="D72" s="126">
        <v>45079</v>
      </c>
      <c r="E72" s="126">
        <v>45291</v>
      </c>
      <c r="F72" s="80"/>
      <c r="G72" s="80"/>
      <c r="H72" s="127">
        <v>30240000</v>
      </c>
      <c r="I72" s="81"/>
      <c r="J72" s="120" t="s">
        <v>4</v>
      </c>
      <c r="K72" s="80"/>
    </row>
    <row r="73" spans="1:11" ht="129.94999999999999" customHeight="1" x14ac:dyDescent="0.3">
      <c r="A73" s="120" t="s">
        <v>300</v>
      </c>
      <c r="B73" s="62" t="s">
        <v>301</v>
      </c>
      <c r="C73" s="101" t="s">
        <v>437</v>
      </c>
      <c r="D73" s="126">
        <v>45082</v>
      </c>
      <c r="E73" s="126">
        <v>45291</v>
      </c>
      <c r="F73" s="80"/>
      <c r="G73" s="80"/>
      <c r="H73" s="127">
        <v>30240000</v>
      </c>
      <c r="I73" s="81"/>
      <c r="J73" s="120" t="s">
        <v>4</v>
      </c>
      <c r="K73" s="80"/>
    </row>
    <row r="74" spans="1:11" ht="129.94999999999999" customHeight="1" x14ac:dyDescent="0.3">
      <c r="A74" s="120" t="s">
        <v>302</v>
      </c>
      <c r="B74" s="101" t="s">
        <v>303</v>
      </c>
      <c r="C74" s="133" t="s">
        <v>438</v>
      </c>
      <c r="D74" s="126">
        <v>45080</v>
      </c>
      <c r="E74" s="126">
        <v>45168</v>
      </c>
      <c r="F74" s="80"/>
      <c r="G74" s="80"/>
      <c r="H74" s="127">
        <v>16613333</v>
      </c>
      <c r="I74" s="81"/>
      <c r="J74" s="120" t="s">
        <v>476</v>
      </c>
      <c r="K74" s="80"/>
    </row>
    <row r="75" spans="1:11" ht="129.94999999999999" customHeight="1" x14ac:dyDescent="0.3">
      <c r="A75" s="120" t="s">
        <v>304</v>
      </c>
      <c r="B75" s="120" t="s">
        <v>305</v>
      </c>
      <c r="C75" s="101" t="s">
        <v>439</v>
      </c>
      <c r="D75" s="126">
        <v>45079</v>
      </c>
      <c r="E75" s="126">
        <v>45291</v>
      </c>
      <c r="F75" s="80"/>
      <c r="G75" s="80"/>
      <c r="H75" s="127">
        <v>31500000</v>
      </c>
      <c r="I75" s="81"/>
      <c r="J75" s="120" t="s">
        <v>4</v>
      </c>
      <c r="K75" s="80"/>
    </row>
    <row r="76" spans="1:11" ht="129.94999999999999" customHeight="1" x14ac:dyDescent="0.3">
      <c r="A76" s="120" t="s">
        <v>306</v>
      </c>
      <c r="B76" s="101" t="s">
        <v>307</v>
      </c>
      <c r="C76" s="133" t="s">
        <v>440</v>
      </c>
      <c r="D76" s="126">
        <v>45084</v>
      </c>
      <c r="E76" s="126">
        <v>45291</v>
      </c>
      <c r="F76" s="80"/>
      <c r="G76" s="80"/>
      <c r="H76" s="127">
        <v>21000000</v>
      </c>
      <c r="I76" s="81"/>
      <c r="J76" s="120" t="s">
        <v>4</v>
      </c>
      <c r="K76" s="80"/>
    </row>
    <row r="77" spans="1:11" ht="129.94999999999999" customHeight="1" x14ac:dyDescent="0.3">
      <c r="A77" s="120" t="s">
        <v>308</v>
      </c>
      <c r="B77" s="101" t="s">
        <v>309</v>
      </c>
      <c r="C77" s="101" t="s">
        <v>441</v>
      </c>
      <c r="D77" s="126">
        <v>45082</v>
      </c>
      <c r="E77" s="126">
        <v>45291</v>
      </c>
      <c r="F77" s="80"/>
      <c r="G77" s="80"/>
      <c r="H77" s="127">
        <v>35020000</v>
      </c>
      <c r="I77" s="81"/>
      <c r="J77" s="120" t="s">
        <v>4</v>
      </c>
      <c r="K77" s="80"/>
    </row>
    <row r="78" spans="1:11" ht="129.94999999999999" customHeight="1" x14ac:dyDescent="0.3">
      <c r="A78" s="120" t="s">
        <v>310</v>
      </c>
      <c r="B78" s="101" t="s">
        <v>311</v>
      </c>
      <c r="C78" s="133" t="s">
        <v>442</v>
      </c>
      <c r="D78" s="126">
        <v>45082</v>
      </c>
      <c r="E78" s="126">
        <v>45291</v>
      </c>
      <c r="F78" s="80"/>
      <c r="G78" s="80"/>
      <c r="H78" s="127">
        <v>35020000</v>
      </c>
      <c r="I78" s="81"/>
      <c r="J78" s="120" t="s">
        <v>4</v>
      </c>
      <c r="K78" s="80"/>
    </row>
    <row r="79" spans="1:11" ht="129.94999999999999" customHeight="1" x14ac:dyDescent="0.3">
      <c r="A79" s="120" t="s">
        <v>312</v>
      </c>
      <c r="B79" s="101" t="s">
        <v>313</v>
      </c>
      <c r="C79" s="101" t="s">
        <v>443</v>
      </c>
      <c r="D79" s="126">
        <v>45082</v>
      </c>
      <c r="E79" s="126">
        <v>45291</v>
      </c>
      <c r="F79" s="80"/>
      <c r="G79" s="80"/>
      <c r="H79" s="127">
        <v>41195000</v>
      </c>
      <c r="I79" s="81"/>
      <c r="J79" s="120" t="s">
        <v>4</v>
      </c>
      <c r="K79" s="80"/>
    </row>
    <row r="80" spans="1:11" ht="129.94999999999999" customHeight="1" x14ac:dyDescent="0.3">
      <c r="A80" s="120" t="s">
        <v>314</v>
      </c>
      <c r="B80" s="101" t="s">
        <v>315</v>
      </c>
      <c r="C80" s="101" t="s">
        <v>444</v>
      </c>
      <c r="D80" s="126">
        <v>45082</v>
      </c>
      <c r="E80" s="126">
        <v>45291</v>
      </c>
      <c r="F80" s="80"/>
      <c r="G80" s="80"/>
      <c r="H80" s="127">
        <v>30240000</v>
      </c>
      <c r="I80" s="81"/>
      <c r="J80" s="120" t="s">
        <v>4</v>
      </c>
      <c r="K80" s="80"/>
    </row>
    <row r="81" spans="1:11" ht="129.94999999999999" customHeight="1" x14ac:dyDescent="0.3">
      <c r="A81" s="120" t="s">
        <v>316</v>
      </c>
      <c r="B81" s="163" t="s">
        <v>317</v>
      </c>
      <c r="C81" s="142" t="s">
        <v>445</v>
      </c>
      <c r="D81" s="165">
        <v>45083</v>
      </c>
      <c r="E81" s="165">
        <v>45291</v>
      </c>
      <c r="F81" s="80"/>
      <c r="G81" s="80"/>
      <c r="H81" s="167">
        <v>142296000</v>
      </c>
      <c r="I81" s="81"/>
      <c r="J81" s="146" t="s">
        <v>4</v>
      </c>
      <c r="K81" s="80"/>
    </row>
    <row r="82" spans="1:11" ht="129.94999999999999" customHeight="1" x14ac:dyDescent="0.25">
      <c r="A82" s="120" t="s">
        <v>318</v>
      </c>
      <c r="B82" s="62" t="s">
        <v>249</v>
      </c>
      <c r="C82" s="107" t="s">
        <v>446</v>
      </c>
      <c r="D82" s="126">
        <v>45083</v>
      </c>
      <c r="E82" s="126">
        <v>45168</v>
      </c>
      <c r="F82" s="80"/>
      <c r="G82" s="80"/>
      <c r="H82" s="127">
        <v>15866666</v>
      </c>
      <c r="I82" s="81"/>
      <c r="J82" s="120" t="s">
        <v>476</v>
      </c>
      <c r="K82" s="80"/>
    </row>
    <row r="83" spans="1:11" ht="129.94999999999999" customHeight="1" x14ac:dyDescent="0.3">
      <c r="A83" s="120" t="s">
        <v>319</v>
      </c>
      <c r="B83" s="101" t="s">
        <v>320</v>
      </c>
      <c r="C83" s="133" t="s">
        <v>447</v>
      </c>
      <c r="D83" s="126">
        <v>45083</v>
      </c>
      <c r="E83" s="126">
        <v>45291</v>
      </c>
      <c r="F83" s="80"/>
      <c r="G83" s="80"/>
      <c r="H83" s="127">
        <v>35315000</v>
      </c>
      <c r="I83" s="81"/>
      <c r="J83" s="120" t="s">
        <v>4</v>
      </c>
      <c r="K83" s="80"/>
    </row>
    <row r="84" spans="1:11" ht="129.94999999999999" customHeight="1" x14ac:dyDescent="0.25">
      <c r="A84" s="120" t="s">
        <v>321</v>
      </c>
      <c r="B84" s="62" t="s">
        <v>322</v>
      </c>
      <c r="C84" s="62" t="s">
        <v>448</v>
      </c>
      <c r="D84" s="126">
        <v>45083</v>
      </c>
      <c r="E84" s="126">
        <v>45168</v>
      </c>
      <c r="F84" s="80"/>
      <c r="G84" s="80"/>
      <c r="H84" s="127">
        <v>15866666</v>
      </c>
      <c r="I84" s="81"/>
      <c r="J84" s="120" t="s">
        <v>476</v>
      </c>
      <c r="K84" s="80"/>
    </row>
    <row r="85" spans="1:11" ht="129.94999999999999" customHeight="1" x14ac:dyDescent="0.3">
      <c r="A85" s="120" t="s">
        <v>323</v>
      </c>
      <c r="B85" s="101" t="s">
        <v>324</v>
      </c>
      <c r="C85" s="101" t="s">
        <v>449</v>
      </c>
      <c r="D85" s="126">
        <v>45085</v>
      </c>
      <c r="E85" s="126">
        <v>45291</v>
      </c>
      <c r="F85" s="80"/>
      <c r="G85" s="80"/>
      <c r="H85" s="127">
        <v>55125000</v>
      </c>
      <c r="I85" s="81"/>
      <c r="J85" s="120" t="s">
        <v>4</v>
      </c>
      <c r="K85" s="80"/>
    </row>
    <row r="86" spans="1:11" ht="129.94999999999999" customHeight="1" x14ac:dyDescent="0.25">
      <c r="A86" s="120" t="s">
        <v>325</v>
      </c>
      <c r="B86" s="62" t="s">
        <v>326</v>
      </c>
      <c r="C86" s="62" t="s">
        <v>450</v>
      </c>
      <c r="D86" s="166">
        <v>45083</v>
      </c>
      <c r="E86" s="166">
        <v>45291</v>
      </c>
      <c r="F86" s="126"/>
      <c r="G86" s="128"/>
      <c r="H86" s="168">
        <v>35000000</v>
      </c>
      <c r="I86" s="128"/>
      <c r="J86" s="162" t="s">
        <v>4</v>
      </c>
      <c r="K86" s="80"/>
    </row>
    <row r="87" spans="1:11" ht="129.94999999999999" customHeight="1" x14ac:dyDescent="0.3">
      <c r="A87" s="120" t="s">
        <v>327</v>
      </c>
      <c r="B87" s="62" t="s">
        <v>263</v>
      </c>
      <c r="C87" s="133" t="s">
        <v>392</v>
      </c>
      <c r="D87" s="126">
        <v>45085</v>
      </c>
      <c r="E87" s="126">
        <v>45169</v>
      </c>
      <c r="F87" s="126"/>
      <c r="G87" s="128"/>
      <c r="H87" s="127">
        <v>15493333</v>
      </c>
      <c r="I87" s="128"/>
      <c r="J87" s="120" t="s">
        <v>476</v>
      </c>
      <c r="K87" s="80"/>
    </row>
    <row r="88" spans="1:11" ht="129.94999999999999" customHeight="1" x14ac:dyDescent="0.3">
      <c r="A88" s="120" t="s">
        <v>328</v>
      </c>
      <c r="B88" s="101" t="s">
        <v>329</v>
      </c>
      <c r="C88" s="101" t="s">
        <v>451</v>
      </c>
      <c r="D88" s="126">
        <v>45085</v>
      </c>
      <c r="E88" s="126">
        <v>45230</v>
      </c>
      <c r="F88" s="126"/>
      <c r="G88" s="126"/>
      <c r="H88" s="127">
        <v>30602000</v>
      </c>
      <c r="I88" s="127"/>
      <c r="J88" s="120" t="s">
        <v>4</v>
      </c>
      <c r="K88" s="80"/>
    </row>
    <row r="89" spans="1:11" ht="129.94999999999999" customHeight="1" x14ac:dyDescent="0.3">
      <c r="A89" s="120" t="s">
        <v>330</v>
      </c>
      <c r="B89" s="62" t="s">
        <v>331</v>
      </c>
      <c r="C89" s="101" t="s">
        <v>415</v>
      </c>
      <c r="D89" s="126">
        <v>45085</v>
      </c>
      <c r="E89" s="126">
        <v>45168</v>
      </c>
      <c r="F89" s="126"/>
      <c r="G89" s="126"/>
      <c r="H89" s="127">
        <v>15493333</v>
      </c>
      <c r="I89" s="127"/>
      <c r="J89" s="120" t="s">
        <v>476</v>
      </c>
      <c r="K89" s="80"/>
    </row>
    <row r="90" spans="1:11" ht="129.94999999999999" customHeight="1" x14ac:dyDescent="0.3">
      <c r="A90" s="120" t="s">
        <v>332</v>
      </c>
      <c r="B90" s="101" t="s">
        <v>333</v>
      </c>
      <c r="C90" s="164" t="s">
        <v>452</v>
      </c>
      <c r="D90" s="165">
        <v>45086</v>
      </c>
      <c r="E90" s="165">
        <v>45291</v>
      </c>
      <c r="F90" s="126"/>
      <c r="G90" s="126"/>
      <c r="H90" s="167">
        <v>30600000</v>
      </c>
      <c r="I90" s="127"/>
      <c r="J90" s="146" t="s">
        <v>4</v>
      </c>
      <c r="K90" s="80"/>
    </row>
    <row r="91" spans="1:11" ht="129.94999999999999" customHeight="1" x14ac:dyDescent="0.25">
      <c r="A91" s="120" t="s">
        <v>334</v>
      </c>
      <c r="B91" s="132" t="s">
        <v>335</v>
      </c>
      <c r="C91" s="107" t="s">
        <v>453</v>
      </c>
      <c r="D91" s="126">
        <v>45086</v>
      </c>
      <c r="E91" s="126">
        <v>45291</v>
      </c>
      <c r="F91" s="126"/>
      <c r="G91" s="126"/>
      <c r="H91" s="127">
        <v>33743931</v>
      </c>
      <c r="I91" s="127"/>
      <c r="J91" s="120" t="s">
        <v>62</v>
      </c>
      <c r="K91" s="80"/>
    </row>
    <row r="92" spans="1:11" ht="129.94999999999999" customHeight="1" x14ac:dyDescent="0.25">
      <c r="A92" s="120" t="s">
        <v>336</v>
      </c>
      <c r="B92" s="62" t="s">
        <v>337</v>
      </c>
      <c r="C92" s="107" t="s">
        <v>454</v>
      </c>
      <c r="D92" s="126">
        <v>45086</v>
      </c>
      <c r="E92" s="126">
        <v>45255</v>
      </c>
      <c r="F92" s="126"/>
      <c r="G92" s="126"/>
      <c r="H92" s="127">
        <v>42881436</v>
      </c>
      <c r="I92" s="127"/>
      <c r="J92" s="120" t="s">
        <v>62</v>
      </c>
      <c r="K92" s="80"/>
    </row>
    <row r="93" spans="1:11" ht="129.94999999999999" customHeight="1" x14ac:dyDescent="0.25">
      <c r="A93" s="120" t="s">
        <v>338</v>
      </c>
      <c r="B93" s="62" t="s">
        <v>339</v>
      </c>
      <c r="C93" s="107" t="s">
        <v>454</v>
      </c>
      <c r="D93" s="126">
        <v>45086</v>
      </c>
      <c r="E93" s="126">
        <v>45255</v>
      </c>
      <c r="F93" s="126"/>
      <c r="G93" s="126"/>
      <c r="H93" s="127">
        <v>42881436</v>
      </c>
      <c r="I93" s="127"/>
      <c r="J93" s="120" t="s">
        <v>62</v>
      </c>
      <c r="K93" s="80"/>
    </row>
    <row r="94" spans="1:11" ht="129.94999999999999" customHeight="1" x14ac:dyDescent="0.3">
      <c r="A94" s="120" t="s">
        <v>340</v>
      </c>
      <c r="B94" s="101" t="s">
        <v>341</v>
      </c>
      <c r="C94" s="133" t="s">
        <v>455</v>
      </c>
      <c r="D94" s="126">
        <v>45086</v>
      </c>
      <c r="E94" s="126">
        <v>45255</v>
      </c>
      <c r="F94" s="126"/>
      <c r="G94" s="126"/>
      <c r="H94" s="127">
        <v>63478036</v>
      </c>
      <c r="I94" s="127"/>
      <c r="J94" s="120" t="s">
        <v>62</v>
      </c>
      <c r="K94" s="80"/>
    </row>
    <row r="95" spans="1:11" ht="129.94999999999999" customHeight="1" x14ac:dyDescent="0.3">
      <c r="A95" s="120" t="s">
        <v>342</v>
      </c>
      <c r="B95" s="101" t="s">
        <v>343</v>
      </c>
      <c r="C95" s="133" t="s">
        <v>456</v>
      </c>
      <c r="D95" s="126">
        <v>45086</v>
      </c>
      <c r="E95" s="126">
        <v>45255</v>
      </c>
      <c r="F95" s="126"/>
      <c r="G95" s="126"/>
      <c r="H95" s="127">
        <v>42881436</v>
      </c>
      <c r="I95" s="127"/>
      <c r="J95" s="120" t="s">
        <v>62</v>
      </c>
      <c r="K95" s="80"/>
    </row>
    <row r="96" spans="1:11" ht="129.94999999999999" customHeight="1" x14ac:dyDescent="0.3">
      <c r="A96" s="120" t="s">
        <v>344</v>
      </c>
      <c r="B96" s="101" t="s">
        <v>345</v>
      </c>
      <c r="C96" s="133" t="s">
        <v>457</v>
      </c>
      <c r="D96" s="166">
        <v>45086</v>
      </c>
      <c r="E96" s="166">
        <v>45255</v>
      </c>
      <c r="F96" s="126"/>
      <c r="G96" s="126"/>
      <c r="H96" s="168">
        <v>63478036</v>
      </c>
      <c r="I96" s="127"/>
      <c r="J96" s="162" t="s">
        <v>62</v>
      </c>
      <c r="K96" s="80"/>
    </row>
    <row r="97" spans="1:11" ht="129.94999999999999" customHeight="1" x14ac:dyDescent="0.3">
      <c r="A97" s="120" t="s">
        <v>346</v>
      </c>
      <c r="B97" s="101" t="s">
        <v>347</v>
      </c>
      <c r="C97" s="133" t="s">
        <v>458</v>
      </c>
      <c r="D97" s="126">
        <v>45086</v>
      </c>
      <c r="E97" s="126">
        <v>45255</v>
      </c>
      <c r="F97" s="126"/>
      <c r="G97" s="126"/>
      <c r="H97" s="127">
        <v>42881436</v>
      </c>
      <c r="I97" s="127"/>
      <c r="J97" s="120" t="s">
        <v>62</v>
      </c>
      <c r="K97" s="80"/>
    </row>
    <row r="98" spans="1:11" ht="129.94999999999999" customHeight="1" x14ac:dyDescent="0.3">
      <c r="A98" s="120" t="s">
        <v>348</v>
      </c>
      <c r="B98" s="101" t="s">
        <v>349</v>
      </c>
      <c r="C98" s="101" t="s">
        <v>459</v>
      </c>
      <c r="D98" s="126">
        <v>45086</v>
      </c>
      <c r="E98" s="126">
        <v>45255</v>
      </c>
      <c r="F98" s="126"/>
      <c r="G98" s="126"/>
      <c r="H98" s="127">
        <v>42881436</v>
      </c>
      <c r="I98" s="127"/>
      <c r="J98" s="120" t="s">
        <v>62</v>
      </c>
      <c r="K98" s="80"/>
    </row>
    <row r="99" spans="1:11" ht="129.94999999999999" customHeight="1" x14ac:dyDescent="0.25">
      <c r="A99" s="120" t="s">
        <v>350</v>
      </c>
      <c r="B99" s="62" t="s">
        <v>351</v>
      </c>
      <c r="C99" s="62" t="s">
        <v>460</v>
      </c>
      <c r="D99" s="126">
        <v>45086</v>
      </c>
      <c r="E99" s="126">
        <v>45255</v>
      </c>
      <c r="F99" s="126"/>
      <c r="G99" s="126"/>
      <c r="H99" s="127">
        <v>42881436</v>
      </c>
      <c r="I99" s="127"/>
      <c r="J99" s="120" t="s">
        <v>62</v>
      </c>
      <c r="K99" s="80"/>
    </row>
    <row r="100" spans="1:11" ht="129.94999999999999" customHeight="1" x14ac:dyDescent="0.3">
      <c r="A100" s="120" t="s">
        <v>352</v>
      </c>
      <c r="B100" s="101" t="s">
        <v>353</v>
      </c>
      <c r="C100" s="101" t="s">
        <v>459</v>
      </c>
      <c r="D100" s="126">
        <v>45086</v>
      </c>
      <c r="E100" s="126">
        <v>45255</v>
      </c>
      <c r="F100" s="126"/>
      <c r="G100" s="126"/>
      <c r="H100" s="127">
        <v>33743931</v>
      </c>
      <c r="I100" s="127"/>
      <c r="J100" s="120" t="s">
        <v>62</v>
      </c>
      <c r="K100" s="80"/>
    </row>
    <row r="101" spans="1:11" ht="129.94999999999999" customHeight="1" x14ac:dyDescent="0.25">
      <c r="A101" s="120" t="s">
        <v>354</v>
      </c>
      <c r="B101" s="62" t="s">
        <v>355</v>
      </c>
      <c r="C101" s="62" t="s">
        <v>461</v>
      </c>
      <c r="D101" s="126">
        <v>45086</v>
      </c>
      <c r="E101" s="126">
        <v>45255</v>
      </c>
      <c r="F101" s="126"/>
      <c r="G101" s="126"/>
      <c r="H101" s="127">
        <v>33743931</v>
      </c>
      <c r="I101" s="127"/>
      <c r="J101" s="120" t="s">
        <v>62</v>
      </c>
      <c r="K101" s="80"/>
    </row>
    <row r="102" spans="1:11" ht="129.94999999999999" customHeight="1" x14ac:dyDescent="0.25">
      <c r="A102" s="120" t="s">
        <v>356</v>
      </c>
      <c r="B102" s="62" t="s">
        <v>357</v>
      </c>
      <c r="C102" s="62" t="s">
        <v>462</v>
      </c>
      <c r="D102" s="126">
        <v>45086</v>
      </c>
      <c r="E102" s="126">
        <v>45255</v>
      </c>
      <c r="F102" s="126"/>
      <c r="G102" s="126"/>
      <c r="H102" s="127">
        <v>33743931</v>
      </c>
      <c r="I102" s="147"/>
      <c r="J102" s="120" t="s">
        <v>62</v>
      </c>
      <c r="K102" s="80"/>
    </row>
    <row r="103" spans="1:11" ht="129.94999999999999" customHeight="1" x14ac:dyDescent="0.25">
      <c r="A103" s="120" t="s">
        <v>358</v>
      </c>
      <c r="B103" s="62" t="s">
        <v>359</v>
      </c>
      <c r="C103" s="62" t="s">
        <v>463</v>
      </c>
      <c r="D103" s="126">
        <v>45086</v>
      </c>
      <c r="E103" s="126">
        <v>45255</v>
      </c>
      <c r="F103" s="126"/>
      <c r="G103" s="65"/>
      <c r="H103" s="127">
        <v>33743931</v>
      </c>
      <c r="I103" s="127"/>
      <c r="J103" s="120" t="s">
        <v>62</v>
      </c>
      <c r="K103" s="80"/>
    </row>
    <row r="104" spans="1:11" ht="129.94999999999999" customHeight="1" x14ac:dyDescent="0.3">
      <c r="A104" s="120" t="s">
        <v>360</v>
      </c>
      <c r="B104" s="101" t="s">
        <v>361</v>
      </c>
      <c r="C104" s="133" t="s">
        <v>464</v>
      </c>
      <c r="D104" s="126">
        <v>45086</v>
      </c>
      <c r="E104" s="126">
        <v>45255</v>
      </c>
      <c r="F104" s="126"/>
      <c r="G104" s="65"/>
      <c r="H104" s="127">
        <v>42881436</v>
      </c>
      <c r="I104" s="127"/>
      <c r="J104" s="120" t="s">
        <v>62</v>
      </c>
      <c r="K104" s="80"/>
    </row>
    <row r="105" spans="1:11" ht="129.94999999999999" customHeight="1" x14ac:dyDescent="0.3">
      <c r="A105" s="120" t="s">
        <v>362</v>
      </c>
      <c r="B105" s="101" t="s">
        <v>363</v>
      </c>
      <c r="C105" s="133" t="s">
        <v>465</v>
      </c>
      <c r="D105" s="126">
        <v>45086</v>
      </c>
      <c r="E105" s="126">
        <v>45255</v>
      </c>
      <c r="F105" s="126"/>
      <c r="G105" s="65"/>
      <c r="H105" s="127">
        <v>42881436</v>
      </c>
      <c r="I105" s="127"/>
      <c r="J105" s="120" t="s">
        <v>62</v>
      </c>
      <c r="K105" s="80"/>
    </row>
    <row r="106" spans="1:11" ht="129.94999999999999" customHeight="1" x14ac:dyDescent="0.3">
      <c r="A106" s="120" t="s">
        <v>364</v>
      </c>
      <c r="B106" s="101" t="s">
        <v>365</v>
      </c>
      <c r="C106" s="133" t="s">
        <v>466</v>
      </c>
      <c r="D106" s="126">
        <v>45086</v>
      </c>
      <c r="E106" s="126">
        <v>45255</v>
      </c>
      <c r="F106" s="126"/>
      <c r="G106" s="65"/>
      <c r="H106" s="127">
        <v>42881436</v>
      </c>
      <c r="I106" s="127"/>
      <c r="J106" s="120" t="s">
        <v>62</v>
      </c>
      <c r="K106" s="80"/>
    </row>
    <row r="107" spans="1:11" ht="129.94999999999999" customHeight="1" x14ac:dyDescent="0.25">
      <c r="A107" s="120" t="s">
        <v>366</v>
      </c>
      <c r="B107" s="158" t="s">
        <v>367</v>
      </c>
      <c r="C107" s="107" t="s">
        <v>467</v>
      </c>
      <c r="D107" s="126">
        <v>45086</v>
      </c>
      <c r="E107" s="126">
        <v>45255</v>
      </c>
      <c r="F107" s="126"/>
      <c r="G107" s="65"/>
      <c r="H107" s="127">
        <v>42881436</v>
      </c>
      <c r="I107" s="127"/>
      <c r="J107" s="120" t="s">
        <v>62</v>
      </c>
      <c r="K107" s="80"/>
    </row>
    <row r="108" spans="1:11" ht="129.94999999999999" customHeight="1" x14ac:dyDescent="0.25">
      <c r="A108" s="120" t="s">
        <v>368</v>
      </c>
      <c r="B108" s="158" t="s">
        <v>369</v>
      </c>
      <c r="C108" s="107" t="s">
        <v>468</v>
      </c>
      <c r="D108" s="126">
        <v>45092</v>
      </c>
      <c r="E108" s="126">
        <v>45291</v>
      </c>
      <c r="F108" s="126"/>
      <c r="G108" s="65"/>
      <c r="H108" s="127">
        <v>32810000</v>
      </c>
      <c r="I108" s="127"/>
      <c r="J108" s="120" t="s">
        <v>4</v>
      </c>
      <c r="K108" s="80"/>
    </row>
    <row r="109" spans="1:11" ht="129.94999999999999" customHeight="1" x14ac:dyDescent="0.3">
      <c r="A109" s="120" t="s">
        <v>370</v>
      </c>
      <c r="B109" s="62" t="s">
        <v>371</v>
      </c>
      <c r="C109" s="101" t="s">
        <v>469</v>
      </c>
      <c r="D109" s="126">
        <v>45093</v>
      </c>
      <c r="E109" s="126">
        <v>45291</v>
      </c>
      <c r="F109" s="126"/>
      <c r="G109" s="65"/>
      <c r="H109" s="127">
        <v>35780800</v>
      </c>
      <c r="I109" s="127"/>
      <c r="J109" s="120" t="s">
        <v>4</v>
      </c>
      <c r="K109" s="80"/>
    </row>
    <row r="110" spans="1:11" ht="129.94999999999999" customHeight="1" x14ac:dyDescent="0.25">
      <c r="A110" s="120" t="s">
        <v>372</v>
      </c>
      <c r="B110" s="62" t="s">
        <v>373</v>
      </c>
      <c r="C110" s="62" t="s">
        <v>470</v>
      </c>
      <c r="D110" s="126">
        <v>45097</v>
      </c>
      <c r="E110" s="126">
        <v>45199</v>
      </c>
      <c r="F110" s="126"/>
      <c r="G110" s="65"/>
      <c r="H110" s="127">
        <v>20408003</v>
      </c>
      <c r="I110" s="127"/>
      <c r="J110" s="120" t="s">
        <v>62</v>
      </c>
      <c r="K110" s="80"/>
    </row>
    <row r="111" spans="1:11" ht="129.94999999999999" customHeight="1" x14ac:dyDescent="0.3">
      <c r="A111" s="120" t="s">
        <v>374</v>
      </c>
      <c r="B111" s="101" t="s">
        <v>375</v>
      </c>
      <c r="C111" s="133" t="s">
        <v>471</v>
      </c>
      <c r="D111" s="126">
        <v>45098</v>
      </c>
      <c r="E111" s="126">
        <v>45255</v>
      </c>
      <c r="F111" s="126"/>
      <c r="G111" s="65"/>
      <c r="H111" s="127">
        <v>39800136</v>
      </c>
      <c r="I111" s="127"/>
      <c r="J111" s="120" t="s">
        <v>62</v>
      </c>
      <c r="K111" s="80"/>
    </row>
    <row r="112" spans="1:11" ht="129.94999999999999" customHeight="1" x14ac:dyDescent="0.3">
      <c r="A112" s="120" t="s">
        <v>376</v>
      </c>
      <c r="B112" s="101" t="s">
        <v>377</v>
      </c>
      <c r="C112" s="133" t="s">
        <v>472</v>
      </c>
      <c r="D112" s="126">
        <v>45103</v>
      </c>
      <c r="E112" s="126">
        <v>45291</v>
      </c>
      <c r="F112" s="126"/>
      <c r="G112" s="65"/>
      <c r="H112" s="127">
        <v>95180000</v>
      </c>
      <c r="I112" s="127"/>
      <c r="J112" s="120" t="s">
        <v>4</v>
      </c>
      <c r="K112" s="80"/>
    </row>
    <row r="113" spans="1:12" ht="129.94999999999999" customHeight="1" x14ac:dyDescent="0.3">
      <c r="A113" s="120" t="s">
        <v>378</v>
      </c>
      <c r="B113" s="101" t="s">
        <v>379</v>
      </c>
      <c r="C113" s="101" t="s">
        <v>473</v>
      </c>
      <c r="D113" s="126">
        <v>45103</v>
      </c>
      <c r="E113" s="126">
        <v>45291</v>
      </c>
      <c r="F113" s="126"/>
      <c r="G113" s="65"/>
      <c r="H113" s="127">
        <v>29250000</v>
      </c>
      <c r="I113" s="127"/>
      <c r="J113" s="120" t="s">
        <v>4</v>
      </c>
      <c r="K113" s="80"/>
    </row>
    <row r="114" spans="1:12" ht="129.94999999999999" customHeight="1" x14ac:dyDescent="0.3">
      <c r="A114" s="120" t="s">
        <v>380</v>
      </c>
      <c r="B114" s="101" t="s">
        <v>381</v>
      </c>
      <c r="C114" s="133" t="s">
        <v>474</v>
      </c>
      <c r="D114" s="126">
        <v>45105</v>
      </c>
      <c r="E114" s="126">
        <v>45291</v>
      </c>
      <c r="F114" s="126"/>
      <c r="G114" s="102"/>
      <c r="H114" s="127">
        <v>36976882</v>
      </c>
      <c r="I114" s="127"/>
      <c r="J114" s="120" t="s">
        <v>62</v>
      </c>
      <c r="K114" s="80"/>
    </row>
    <row r="115" spans="1:12" ht="129.94999999999999" customHeight="1" x14ac:dyDescent="0.3">
      <c r="A115" s="120" t="s">
        <v>382</v>
      </c>
      <c r="B115" s="62" t="s">
        <v>383</v>
      </c>
      <c r="C115" s="101" t="s">
        <v>474</v>
      </c>
      <c r="D115" s="126">
        <v>45105</v>
      </c>
      <c r="E115" s="126">
        <v>45291</v>
      </c>
      <c r="F115" s="126"/>
      <c r="G115" s="102"/>
      <c r="H115" s="127">
        <v>36976882</v>
      </c>
      <c r="I115" s="127"/>
      <c r="J115" s="120" t="s">
        <v>62</v>
      </c>
      <c r="K115" s="80"/>
    </row>
    <row r="116" spans="1:12" ht="129.94999999999999" customHeight="1" x14ac:dyDescent="0.25">
      <c r="A116" s="120" t="s">
        <v>384</v>
      </c>
      <c r="B116" s="62" t="s">
        <v>263</v>
      </c>
      <c r="C116" s="107" t="s">
        <v>475</v>
      </c>
      <c r="D116" s="126">
        <v>45106</v>
      </c>
      <c r="E116" s="126">
        <v>45168</v>
      </c>
      <c r="F116" s="126"/>
      <c r="G116" s="102"/>
      <c r="H116" s="127">
        <v>12880000</v>
      </c>
      <c r="I116" s="127"/>
      <c r="J116" s="120" t="s">
        <v>476</v>
      </c>
      <c r="K116" s="80"/>
    </row>
    <row r="117" spans="1:12" x14ac:dyDescent="0.25">
      <c r="H117" s="169">
        <f>SUM(H5:H116)</f>
        <v>3988731995</v>
      </c>
      <c r="I117" s="89">
        <f>SUM(I88:I116)</f>
        <v>0</v>
      </c>
      <c r="K117" s="83" t="s">
        <v>31</v>
      </c>
    </row>
    <row r="118" spans="1:12" ht="18" x14ac:dyDescent="0.25">
      <c r="H118" s="170">
        <v>1634674862</v>
      </c>
      <c r="I118" s="89">
        <v>0</v>
      </c>
      <c r="K118" s="84" t="s">
        <v>34</v>
      </c>
      <c r="L118" s="201">
        <v>64</v>
      </c>
    </row>
    <row r="119" spans="1:12" x14ac:dyDescent="0.25">
      <c r="H119" s="170">
        <v>2354057133</v>
      </c>
      <c r="I119" s="89">
        <v>0</v>
      </c>
      <c r="K119" s="84" t="s">
        <v>4</v>
      </c>
      <c r="L119" s="202">
        <v>48</v>
      </c>
    </row>
  </sheetData>
  <autoFilter ref="A4:K119"/>
  <mergeCells count="2">
    <mergeCell ref="A2:K2"/>
    <mergeCell ref="A3:K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11"/>
  <sheetViews>
    <sheetView zoomScale="120" zoomScaleNormal="120" workbookViewId="0">
      <selection activeCell="A3" sqref="A3:G3"/>
    </sheetView>
  </sheetViews>
  <sheetFormatPr baseColWidth="10" defaultColWidth="23.7109375" defaultRowHeight="15" x14ac:dyDescent="0.25"/>
  <cols>
    <col min="1" max="1" width="17.7109375" style="5" customWidth="1"/>
    <col min="2" max="2" width="30.7109375" style="4" customWidth="1"/>
    <col min="3" max="3" width="75.5703125" style="4" customWidth="1"/>
    <col min="4" max="5" width="13.42578125" style="4" customWidth="1"/>
    <col min="6" max="6" width="20.5703125" style="36" customWidth="1"/>
    <col min="7" max="7" width="20.5703125" style="8" customWidth="1"/>
    <col min="8" max="16384" width="23.7109375" style="4"/>
  </cols>
  <sheetData>
    <row r="1" spans="1:7" ht="35.1" customHeight="1" x14ac:dyDescent="0.25">
      <c r="A1" s="6"/>
      <c r="B1" s="6"/>
      <c r="C1" s="6"/>
      <c r="D1" s="6"/>
      <c r="E1" s="6"/>
      <c r="F1" s="34"/>
      <c r="G1" s="7"/>
    </row>
    <row r="2" spans="1:7" ht="35.1" customHeight="1" x14ac:dyDescent="0.2">
      <c r="A2" s="173" t="s">
        <v>33</v>
      </c>
      <c r="B2" s="173"/>
      <c r="C2" s="173"/>
      <c r="D2" s="173"/>
      <c r="E2" s="173"/>
      <c r="F2" s="173"/>
      <c r="G2" s="173"/>
    </row>
    <row r="3" spans="1:7" ht="35.1" customHeight="1" x14ac:dyDescent="0.2">
      <c r="A3" s="173" t="s">
        <v>70</v>
      </c>
      <c r="B3" s="173"/>
      <c r="C3" s="173"/>
      <c r="D3" s="173"/>
      <c r="E3" s="173"/>
      <c r="F3" s="173"/>
      <c r="G3" s="173"/>
    </row>
    <row r="4" spans="1:7" ht="37.5" customHeight="1" x14ac:dyDescent="0.2">
      <c r="A4" s="97" t="s">
        <v>23</v>
      </c>
      <c r="B4" s="98" t="s">
        <v>1</v>
      </c>
      <c r="C4" s="98" t="s">
        <v>0</v>
      </c>
      <c r="D4" s="98" t="s">
        <v>2</v>
      </c>
      <c r="E4" s="98" t="s">
        <v>30</v>
      </c>
      <c r="F4" s="99" t="s">
        <v>3</v>
      </c>
      <c r="G4" s="75" t="s">
        <v>5</v>
      </c>
    </row>
    <row r="5" spans="1:7" ht="103.5" customHeight="1" x14ac:dyDescent="0.25">
      <c r="A5" s="148"/>
      <c r="B5" s="64"/>
      <c r="C5" s="149"/>
      <c r="D5" s="65"/>
      <c r="E5" s="65"/>
      <c r="F5" s="150"/>
      <c r="G5" s="63"/>
    </row>
    <row r="6" spans="1:7" ht="79.5" customHeight="1" x14ac:dyDescent="0.3">
      <c r="A6" s="105"/>
      <c r="B6" s="101"/>
      <c r="C6" s="101"/>
      <c r="D6" s="104"/>
      <c r="E6" s="102"/>
      <c r="F6" s="108"/>
      <c r="G6" s="113"/>
    </row>
    <row r="7" spans="1:7" ht="11.25" x14ac:dyDescent="0.2">
      <c r="F7" s="91"/>
      <c r="G7" s="92" t="s">
        <v>43</v>
      </c>
    </row>
    <row r="8" spans="1:7" ht="11.25" x14ac:dyDescent="0.2">
      <c r="F8" s="91">
        <v>0</v>
      </c>
      <c r="G8" s="92" t="s">
        <v>44</v>
      </c>
    </row>
    <row r="9" spans="1:7" ht="11.25" x14ac:dyDescent="0.2">
      <c r="F9" s="91">
        <f>+F7</f>
        <v>0</v>
      </c>
      <c r="G9" s="92" t="s">
        <v>49</v>
      </c>
    </row>
    <row r="10" spans="1:7" ht="11.25" x14ac:dyDescent="0.2">
      <c r="F10" s="4"/>
      <c r="G10" s="4"/>
    </row>
    <row r="11" spans="1:7" ht="11.25" x14ac:dyDescent="0.2">
      <c r="F11" s="4"/>
      <c r="G11"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1"/>
  <sheetViews>
    <sheetView tabSelected="1" topLeftCell="A4" zoomScale="69" zoomScaleNormal="69" workbookViewId="0">
      <selection activeCell="G28" sqref="G28"/>
    </sheetView>
  </sheetViews>
  <sheetFormatPr baseColWidth="10" defaultColWidth="11" defaultRowHeight="20.25" x14ac:dyDescent="0.3"/>
  <cols>
    <col min="1" max="1" width="12.140625" style="2" customWidth="1"/>
    <col min="2" max="2" width="46.7109375" style="2" customWidth="1"/>
    <col min="3" max="3" width="25.28515625" style="2" customWidth="1"/>
    <col min="4" max="4" width="26.42578125" style="2" customWidth="1"/>
    <col min="5" max="5" width="11" style="2"/>
    <col min="6" max="6" width="25.85546875" style="2" bestFit="1" customWidth="1"/>
    <col min="7" max="8" width="11" style="2"/>
    <col min="9" max="9" width="27.7109375" style="2" bestFit="1" customWidth="1"/>
    <col min="10" max="10" width="25.85546875" style="2" bestFit="1" customWidth="1"/>
    <col min="11" max="11" width="11" style="2"/>
    <col min="12" max="12" width="23.28515625" style="2" bestFit="1" customWidth="1"/>
    <col min="13" max="16384" width="11" style="2"/>
  </cols>
  <sheetData>
    <row r="2" spans="1:12" ht="20.25" customHeight="1" x14ac:dyDescent="0.3">
      <c r="A2" s="14"/>
      <c r="B2" s="14"/>
      <c r="C2" s="14"/>
      <c r="D2" s="14"/>
      <c r="E2" s="13"/>
      <c r="F2" s="13"/>
    </row>
    <row r="3" spans="1:12" x14ac:dyDescent="0.3">
      <c r="A3" s="183" t="s">
        <v>29</v>
      </c>
      <c r="B3" s="184"/>
      <c r="C3" s="184"/>
      <c r="D3" s="184"/>
      <c r="E3" s="93"/>
      <c r="F3" s="93"/>
    </row>
    <row r="4" spans="1:12" x14ac:dyDescent="0.3">
      <c r="A4" s="183" t="s">
        <v>164</v>
      </c>
      <c r="B4" s="184"/>
      <c r="C4" s="184"/>
      <c r="D4" s="184"/>
      <c r="E4" s="93"/>
      <c r="F4" s="93"/>
    </row>
    <row r="5" spans="1:12" x14ac:dyDescent="0.3">
      <c r="A5" s="15"/>
      <c r="B5" s="16"/>
      <c r="C5" s="16"/>
      <c r="D5" s="16"/>
      <c r="E5" s="93"/>
      <c r="F5" s="93"/>
    </row>
    <row r="6" spans="1:12" x14ac:dyDescent="0.3">
      <c r="A6" s="23"/>
      <c r="B6" s="24"/>
      <c r="C6" s="185">
        <v>45078</v>
      </c>
      <c r="D6" s="186"/>
      <c r="E6" s="93"/>
      <c r="F6" s="93"/>
    </row>
    <row r="7" spans="1:12" x14ac:dyDescent="0.3">
      <c r="A7" s="187" t="s">
        <v>6</v>
      </c>
      <c r="B7" s="187"/>
      <c r="C7" s="54" t="s">
        <v>24</v>
      </c>
      <c r="D7" s="54" t="s">
        <v>3</v>
      </c>
      <c r="E7" s="93"/>
      <c r="F7" s="93"/>
    </row>
    <row r="8" spans="1:12" ht="34.9" customHeight="1" x14ac:dyDescent="0.3">
      <c r="A8" s="25" t="s">
        <v>7</v>
      </c>
      <c r="B8" s="25" t="s">
        <v>8</v>
      </c>
      <c r="C8" s="46">
        <f>'PRESTACION SERVICIOS '!L34</f>
        <v>16</v>
      </c>
      <c r="D8" s="37">
        <f>'PRESTACION SERVICIOS '!I34</f>
        <v>631137491</v>
      </c>
      <c r="E8" s="93"/>
      <c r="F8" s="93"/>
      <c r="G8" s="93"/>
      <c r="H8" s="93"/>
      <c r="I8" s="94"/>
    </row>
    <row r="9" spans="1:12" ht="34.9" customHeight="1" x14ac:dyDescent="0.3">
      <c r="A9" s="26" t="s">
        <v>7</v>
      </c>
      <c r="B9" s="57" t="s">
        <v>9</v>
      </c>
      <c r="C9" s="58">
        <f>'PRESTACION SERVICIOS '!L35</f>
        <v>10</v>
      </c>
      <c r="D9" s="59">
        <f>'PRESTACION SERVICIOS '!I35</f>
        <v>425535166</v>
      </c>
      <c r="E9" s="93"/>
      <c r="F9" s="94"/>
      <c r="G9" s="93"/>
      <c r="H9" s="93"/>
      <c r="I9" s="94"/>
      <c r="J9" s="60"/>
      <c r="L9" s="60"/>
    </row>
    <row r="10" spans="1:12" ht="34.9" customHeight="1" x14ac:dyDescent="0.3">
      <c r="A10" s="25" t="s">
        <v>51</v>
      </c>
      <c r="B10" s="25" t="s">
        <v>52</v>
      </c>
      <c r="C10" s="46">
        <f>'PRESTACION SERVICIOS PROF'!L119</f>
        <v>48</v>
      </c>
      <c r="D10" s="37">
        <f>'PRESTACION SERVICIOS PROF'!H119</f>
        <v>2354057133</v>
      </c>
      <c r="E10" s="93"/>
      <c r="F10" s="94"/>
      <c r="G10" s="93"/>
      <c r="H10" s="93"/>
      <c r="I10" s="94"/>
      <c r="J10" s="60"/>
      <c r="L10" s="60"/>
    </row>
    <row r="11" spans="1:12" ht="34.9" customHeight="1" x14ac:dyDescent="0.3">
      <c r="A11" s="26" t="s">
        <v>51</v>
      </c>
      <c r="B11" s="57" t="s">
        <v>53</v>
      </c>
      <c r="C11" s="58">
        <f>'PRESTACION SERVICIOS PROF'!L118</f>
        <v>64</v>
      </c>
      <c r="D11" s="59">
        <f>'PRESTACION SERVICIOS PROF'!H118</f>
        <v>1634674862</v>
      </c>
      <c r="E11" s="93"/>
      <c r="F11" s="94"/>
      <c r="G11" s="93"/>
      <c r="H11" s="93"/>
      <c r="I11" s="94"/>
      <c r="J11" s="60"/>
      <c r="L11" s="60"/>
    </row>
    <row r="12" spans="1:12" ht="34.9" customHeight="1" x14ac:dyDescent="0.3">
      <c r="A12" s="25" t="s">
        <v>10</v>
      </c>
      <c r="B12" s="25" t="s">
        <v>11</v>
      </c>
      <c r="C12" s="46">
        <f>'SUMINISTROS CABS'!K12</f>
        <v>1</v>
      </c>
      <c r="D12" s="37">
        <f>'SUMINISTROS CABS'!I12</f>
        <v>157901300</v>
      </c>
      <c r="E12" s="93"/>
      <c r="F12" s="93"/>
      <c r="G12" s="93"/>
      <c r="H12" s="93"/>
      <c r="I12" s="94"/>
      <c r="L12" s="60"/>
    </row>
    <row r="13" spans="1:12" ht="34.9" customHeight="1" x14ac:dyDescent="0.3">
      <c r="A13" s="26" t="s">
        <v>10</v>
      </c>
      <c r="B13" s="26" t="s">
        <v>12</v>
      </c>
      <c r="C13" s="47">
        <f>'SUMINISTROS CABS'!K13</f>
        <v>4</v>
      </c>
      <c r="D13" s="38">
        <f>'SUMINISTROS CABS'!I13</f>
        <v>360267579</v>
      </c>
      <c r="E13" s="93"/>
      <c r="F13" s="94"/>
      <c r="G13" s="93"/>
      <c r="H13" s="93"/>
      <c r="I13" s="93"/>
      <c r="L13" s="60"/>
    </row>
    <row r="14" spans="1:12" ht="34.9" customHeight="1" x14ac:dyDescent="0.3">
      <c r="A14" s="25" t="s">
        <v>13</v>
      </c>
      <c r="B14" s="25" t="s">
        <v>14</v>
      </c>
      <c r="C14" s="46">
        <f>COMPRAVENTA!H8</f>
        <v>1</v>
      </c>
      <c r="D14" s="37">
        <f>COMPRAVENTA!F5</f>
        <v>28899983</v>
      </c>
      <c r="E14" s="93"/>
      <c r="F14" s="95"/>
      <c r="G14" s="93"/>
      <c r="H14" s="93"/>
      <c r="I14" s="93"/>
    </row>
    <row r="15" spans="1:12" ht="34.9" customHeight="1" x14ac:dyDescent="0.3">
      <c r="A15" s="26" t="s">
        <v>13</v>
      </c>
      <c r="B15" s="26" t="s">
        <v>15</v>
      </c>
      <c r="C15" s="47">
        <f>COMPRAVENTA!H9</f>
        <v>1</v>
      </c>
      <c r="D15" s="38">
        <f>COMPRAVENTA!F6</f>
        <v>80000725</v>
      </c>
      <c r="E15" s="93"/>
      <c r="F15" s="96"/>
      <c r="G15" s="93"/>
      <c r="H15" s="93"/>
      <c r="I15" s="93"/>
      <c r="J15" s="60"/>
    </row>
    <row r="16" spans="1:12" ht="34.9" customHeight="1" x14ac:dyDescent="0.3">
      <c r="A16" s="25" t="s">
        <v>16</v>
      </c>
      <c r="B16" s="25" t="s">
        <v>17</v>
      </c>
      <c r="C16" s="46">
        <f>'CONTRATO DE OBRA '!H9</f>
        <v>0</v>
      </c>
      <c r="D16" s="37">
        <f>'CONTRATO DE OBRA '!F8</f>
        <v>0</v>
      </c>
      <c r="E16" s="93"/>
      <c r="F16" s="95"/>
      <c r="G16" s="93"/>
      <c r="H16" s="93"/>
      <c r="I16" s="93"/>
      <c r="J16" s="60"/>
    </row>
    <row r="17" spans="1:9" ht="34.9" customHeight="1" x14ac:dyDescent="0.3">
      <c r="A17" s="26" t="s">
        <v>16</v>
      </c>
      <c r="B17" s="26" t="s">
        <v>18</v>
      </c>
      <c r="C17" s="47">
        <f>'CONTRATO DE OBRA '!H8</f>
        <v>0</v>
      </c>
      <c r="D17" s="38">
        <f>'CONTRATO DE OBRA '!F9</f>
        <v>0</v>
      </c>
      <c r="E17" s="93"/>
      <c r="F17" s="95"/>
      <c r="G17" s="93"/>
      <c r="H17" s="93"/>
      <c r="I17" s="93"/>
    </row>
    <row r="18" spans="1:9" ht="34.9" customHeight="1" x14ac:dyDescent="0.3">
      <c r="A18" s="25" t="s">
        <v>28</v>
      </c>
      <c r="B18" s="25" t="s">
        <v>55</v>
      </c>
      <c r="C18" s="46">
        <v>0</v>
      </c>
      <c r="D18" s="39">
        <v>0</v>
      </c>
      <c r="E18" s="93"/>
      <c r="F18" s="93"/>
      <c r="G18" s="93"/>
      <c r="H18" s="93"/>
      <c r="I18" s="93"/>
    </row>
    <row r="19" spans="1:9" ht="34.9" customHeight="1" x14ac:dyDescent="0.3">
      <c r="A19" s="57" t="s">
        <v>28</v>
      </c>
      <c r="B19" s="57" t="s">
        <v>54</v>
      </c>
      <c r="C19" s="58">
        <f>'INTERVENTORIA '!H9</f>
        <v>0</v>
      </c>
      <c r="D19" s="109">
        <f>'INTERVENTORIA '!F9</f>
        <v>0</v>
      </c>
      <c r="E19" s="93"/>
      <c r="F19" s="93"/>
      <c r="G19" s="93"/>
      <c r="H19" s="93"/>
      <c r="I19" s="93"/>
    </row>
    <row r="20" spans="1:9" ht="34.9" customHeight="1" x14ac:dyDescent="0.3">
      <c r="A20" s="25" t="s">
        <v>19</v>
      </c>
      <c r="B20" s="25" t="s">
        <v>21</v>
      </c>
      <c r="C20" s="46">
        <v>0</v>
      </c>
      <c r="D20" s="37">
        <v>0</v>
      </c>
      <c r="E20" s="93"/>
      <c r="F20" s="93"/>
      <c r="G20" s="93"/>
      <c r="H20" s="93"/>
      <c r="I20" s="93"/>
    </row>
    <row r="21" spans="1:9" ht="34.9" customHeight="1" x14ac:dyDescent="0.3">
      <c r="A21" s="26" t="s">
        <v>19</v>
      </c>
      <c r="B21" s="26" t="s">
        <v>22</v>
      </c>
      <c r="C21" s="47">
        <f>ARRENDAMIENTO!H9</f>
        <v>0</v>
      </c>
      <c r="D21" s="38">
        <f>ARRENDAMIENTO!F9</f>
        <v>0</v>
      </c>
      <c r="E21" s="93"/>
      <c r="F21" s="93"/>
      <c r="G21" s="93"/>
      <c r="H21" s="93"/>
      <c r="I21" s="93"/>
    </row>
    <row r="22" spans="1:9" ht="34.9" customHeight="1" x14ac:dyDescent="0.3">
      <c r="A22" s="25" t="s">
        <v>19</v>
      </c>
      <c r="B22" s="27" t="s">
        <v>20</v>
      </c>
      <c r="C22" s="46">
        <v>0</v>
      </c>
      <c r="D22" s="37">
        <v>0</v>
      </c>
      <c r="E22" s="93"/>
      <c r="F22" s="93"/>
      <c r="G22" s="93"/>
      <c r="H22" s="93"/>
      <c r="I22" s="93"/>
    </row>
    <row r="23" spans="1:9" ht="20.25" customHeight="1" x14ac:dyDescent="0.3">
      <c r="A23" s="28"/>
      <c r="B23" s="29"/>
      <c r="C23" s="30"/>
      <c r="D23" s="40"/>
      <c r="E23" s="93"/>
      <c r="F23" s="94"/>
    </row>
    <row r="24" spans="1:9" x14ac:dyDescent="0.3">
      <c r="A24" s="188" t="s">
        <v>25</v>
      </c>
      <c r="B24" s="189"/>
      <c r="C24" s="44">
        <f>C9+C11+C13+C15</f>
        <v>79</v>
      </c>
      <c r="D24" s="43">
        <f>D9+D11+D13+D15</f>
        <v>2500478332</v>
      </c>
      <c r="E24" s="93"/>
      <c r="F24" s="94"/>
      <c r="I24" s="60"/>
    </row>
    <row r="25" spans="1:9" x14ac:dyDescent="0.3">
      <c r="A25" s="175" t="s">
        <v>26</v>
      </c>
      <c r="B25" s="176"/>
      <c r="C25" s="177">
        <f>C8+C10+C12+C14</f>
        <v>66</v>
      </c>
      <c r="D25" s="179">
        <f>D8+D10+D12+D14</f>
        <v>3171995907</v>
      </c>
      <c r="E25" s="93"/>
      <c r="F25" s="93"/>
    </row>
    <row r="26" spans="1:9" x14ac:dyDescent="0.3">
      <c r="A26" s="181" t="s">
        <v>32</v>
      </c>
      <c r="B26" s="182"/>
      <c r="C26" s="178"/>
      <c r="D26" s="180"/>
      <c r="E26" s="93"/>
      <c r="F26" s="93"/>
    </row>
    <row r="27" spans="1:9" ht="20.25" customHeight="1" x14ac:dyDescent="0.3">
      <c r="A27" s="191" t="s">
        <v>27</v>
      </c>
      <c r="B27" s="192"/>
      <c r="C27" s="195">
        <f>C22</f>
        <v>0</v>
      </c>
      <c r="D27" s="196">
        <f>D22</f>
        <v>0</v>
      </c>
      <c r="E27" s="93"/>
      <c r="F27" s="93"/>
    </row>
    <row r="28" spans="1:9" ht="23.25" customHeight="1" x14ac:dyDescent="0.3">
      <c r="A28" s="193"/>
      <c r="B28" s="194"/>
      <c r="C28" s="195"/>
      <c r="D28" s="196"/>
      <c r="E28" s="93"/>
      <c r="F28" s="93"/>
    </row>
    <row r="29" spans="1:9" ht="21" thickBot="1" x14ac:dyDescent="0.35">
      <c r="A29" s="31"/>
      <c r="B29" s="31"/>
      <c r="C29" s="32"/>
      <c r="D29" s="41"/>
      <c r="E29" s="93"/>
      <c r="F29" s="93"/>
    </row>
    <row r="30" spans="1:9" ht="91.5" customHeight="1" thickBot="1" x14ac:dyDescent="0.35">
      <c r="A30" s="197" t="s">
        <v>165</v>
      </c>
      <c r="B30" s="198"/>
      <c r="C30" s="33">
        <f>SUM(C25+C24+C27)</f>
        <v>145</v>
      </c>
      <c r="D30" s="42">
        <f>D24+D25</f>
        <v>5672474239</v>
      </c>
      <c r="E30" s="93"/>
      <c r="F30" s="93"/>
    </row>
    <row r="31" spans="1:9" ht="24.75" x14ac:dyDescent="0.3">
      <c r="A31" s="9"/>
      <c r="B31" s="9"/>
      <c r="C31" s="10"/>
      <c r="D31" s="11"/>
      <c r="E31" s="93"/>
      <c r="F31" s="93"/>
    </row>
    <row r="32" spans="1:9" x14ac:dyDescent="0.3">
      <c r="D32" s="3"/>
      <c r="E32" s="93"/>
      <c r="F32" s="93"/>
    </row>
    <row r="33" spans="1:4" x14ac:dyDescent="0.3">
      <c r="A33" s="199"/>
      <c r="B33" s="199"/>
      <c r="D33" s="3"/>
    </row>
    <row r="34" spans="1:4" x14ac:dyDescent="0.3">
      <c r="A34" s="200"/>
      <c r="B34" s="200"/>
      <c r="D34" s="3"/>
    </row>
    <row r="35" spans="1:4" x14ac:dyDescent="0.3">
      <c r="A35" s="12"/>
      <c r="B35" s="12"/>
      <c r="D35" s="3"/>
    </row>
    <row r="36" spans="1:4" x14ac:dyDescent="0.3">
      <c r="A36" s="190"/>
      <c r="B36" s="190"/>
      <c r="D36" s="3"/>
    </row>
    <row r="41" spans="1:4" x14ac:dyDescent="0.3">
      <c r="C41" s="2">
        <v>0</v>
      </c>
    </row>
  </sheetData>
  <mergeCells count="16">
    <mergeCell ref="A36:B36"/>
    <mergeCell ref="A27:B28"/>
    <mergeCell ref="C27:C28"/>
    <mergeCell ref="D27:D28"/>
    <mergeCell ref="A30:B30"/>
    <mergeCell ref="A33:B33"/>
    <mergeCell ref="A34:B34"/>
    <mergeCell ref="A25:B25"/>
    <mergeCell ref="C25:C26"/>
    <mergeCell ref="D25:D26"/>
    <mergeCell ref="A26:B26"/>
    <mergeCell ref="A3:D3"/>
    <mergeCell ref="A4:D4"/>
    <mergeCell ref="C6:D6"/>
    <mergeCell ref="A7:B7"/>
    <mergeCell ref="A24:B24"/>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CONTRATO DE OBRA </vt:lpstr>
      <vt:lpstr>COMPRAVENTA</vt:lpstr>
      <vt:lpstr>INTERVENTORIA </vt:lpstr>
      <vt:lpstr>SUMINISTROS CABS</vt:lpstr>
      <vt:lpstr>PRESTACION SERVICIOS </vt:lpstr>
      <vt:lpstr>PRESTACION SERVICIOS PROF</vt:lpstr>
      <vt:lpstr>ARRENDAMIENTO</vt:lpstr>
      <vt:lpstr>RESUMEN (2)</vt:lpstr>
      <vt:lpstr>ARRENDAMIENTO!Títulos_a_imprimir</vt:lpstr>
      <vt:lpstr>COMPRAVENTA!Títulos_a_imprimir</vt:lpstr>
      <vt:lpstr>'CONTRATO DE OBRA '!Títulos_a_imprimir</vt:lpstr>
      <vt:lpstr>'INTERVENTORIA '!Títulos_a_imprimir</vt:lpstr>
      <vt:lpstr>'PRESTACION SERVICIOS '!Títulos_a_imprimir</vt:lpstr>
      <vt:lpstr>'PRESTACION SERVICIOS PROF'!Títulos_a_imprimir</vt:lpstr>
      <vt:lpstr>'SUMINISTROS CABS'!Títulos_a_imprimir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ABOGADAUX</dc:creator>
  <cp:lastModifiedBy>SECJURIDICA</cp:lastModifiedBy>
  <cp:lastPrinted>2019-11-18T17:07:40Z</cp:lastPrinted>
  <dcterms:created xsi:type="dcterms:W3CDTF">2016-07-14T15:56:37Z</dcterms:created>
  <dcterms:modified xsi:type="dcterms:W3CDTF">2023-09-13T15:57:04Z</dcterms:modified>
</cp:coreProperties>
</file>