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Y:\100_GERENCIA_2024\02_Actas Comité de Compras y Contratacion\INVITACIONES PUBLICAS Y PRIVADAS\"/>
    </mc:Choice>
  </mc:AlternateContent>
  <xr:revisionPtr revIDLastSave="0" documentId="8_{11E3E1A5-B8F8-4A5F-B775-A978A73459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UESTA ECONOMICA" sheetId="2" r:id="rId1"/>
  </sheets>
  <definedNames>
    <definedName name="_xlnm.Print_Area" localSheetId="0">'PROPUESTA ECONOMICA'!$A$1:$Z$23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ZeKBN0OD9HjgN0xJHqPPM6988rQ=="/>
    </ext>
  </extLst>
</workbook>
</file>

<file path=xl/calcChain.xml><?xml version="1.0" encoding="utf-8"?>
<calcChain xmlns="http://schemas.openxmlformats.org/spreadsheetml/2006/main">
  <c r="D23" i="2" l="1"/>
  <c r="D12" i="2" l="1"/>
  <c r="H17" i="2" l="1"/>
  <c r="T17" i="2"/>
  <c r="U17" i="2" s="1"/>
  <c r="H16" i="2" l="1"/>
  <c r="K20" i="2" l="1"/>
  <c r="K11" i="2"/>
  <c r="K10" i="2"/>
  <c r="K9" i="2"/>
  <c r="H10" i="2"/>
  <c r="H9" i="2"/>
  <c r="P6" i="2"/>
  <c r="N6" i="2"/>
  <c r="L6" i="2"/>
  <c r="K6" i="2"/>
  <c r="H13" i="2" l="1"/>
  <c r="T13" i="2" s="1"/>
  <c r="U13" i="2" s="1"/>
  <c r="L16" i="2" l="1"/>
  <c r="L11" i="2"/>
  <c r="L10" i="2"/>
  <c r="L9" i="2"/>
  <c r="W13" i="2" l="1"/>
  <c r="X13" i="2" s="1"/>
  <c r="Z13" i="2" s="1"/>
  <c r="P20" i="2" l="1"/>
  <c r="N20" i="2"/>
  <c r="L20" i="2"/>
  <c r="H20" i="2"/>
  <c r="P16" i="2"/>
  <c r="N16" i="2"/>
  <c r="K16" i="2"/>
  <c r="P11" i="2"/>
  <c r="N11" i="2"/>
  <c r="H11" i="2"/>
  <c r="P10" i="2"/>
  <c r="N10" i="2"/>
  <c r="P9" i="2"/>
  <c r="N9" i="2"/>
  <c r="H6" i="2"/>
  <c r="R20" i="2" l="1"/>
  <c r="Q6" i="2"/>
  <c r="T6" i="2" s="1"/>
  <c r="U6" i="2" s="1"/>
  <c r="V6" i="2" s="1"/>
  <c r="W6" i="2" s="1"/>
  <c r="X6" i="2" s="1"/>
  <c r="R6" i="2"/>
  <c r="Q20" i="2"/>
  <c r="R16" i="2"/>
  <c r="Q16" i="2"/>
  <c r="Q11" i="2"/>
  <c r="R11" i="2"/>
  <c r="Q9" i="2"/>
  <c r="R9" i="2"/>
  <c r="O6" i="2"/>
  <c r="R10" i="2"/>
  <c r="Q10" i="2"/>
  <c r="O10" i="2"/>
  <c r="T10" i="2" s="1"/>
  <c r="U10" i="2" s="1"/>
  <c r="O9" i="2"/>
  <c r="T9" i="2" s="1"/>
  <c r="U9" i="2" s="1"/>
  <c r="O11" i="2"/>
  <c r="O16" i="2"/>
  <c r="T16" i="2" s="1"/>
  <c r="T18" i="2" s="1"/>
  <c r="O20" i="2"/>
  <c r="T20" i="2" s="1"/>
  <c r="U20" i="2" s="1"/>
  <c r="T11" i="2" l="1"/>
  <c r="U11" i="2" s="1"/>
  <c r="V11" i="2" s="1"/>
  <c r="W11" i="2" s="1"/>
  <c r="X11" i="2" s="1"/>
  <c r="Z11" i="2" s="1"/>
  <c r="W17" i="2"/>
  <c r="X17" i="2" s="1"/>
  <c r="Z17" i="2" s="1"/>
  <c r="U16" i="2"/>
  <c r="V9" i="2"/>
  <c r="V20" i="2"/>
  <c r="W9" i="2" l="1"/>
  <c r="V16" i="2"/>
  <c r="W20" i="2"/>
  <c r="V10" i="2"/>
  <c r="W10" i="2" s="1"/>
  <c r="X10" i="2" s="1"/>
  <c r="Z10" i="2" s="1"/>
  <c r="W16" i="2" l="1"/>
  <c r="W18" i="2" s="1"/>
  <c r="X20" i="2"/>
  <c r="Z20" i="2" s="1"/>
  <c r="X9" i="2"/>
  <c r="X16" i="2" l="1"/>
  <c r="X18" i="2" s="1"/>
  <c r="Z6" i="2"/>
  <c r="Z9" i="2"/>
  <c r="Z16" i="2" l="1"/>
  <c r="Z18" i="2" s="1"/>
  <c r="Z14" i="2" l="1"/>
  <c r="Z23" i="2" s="1"/>
</calcChain>
</file>

<file path=xl/sharedStrings.xml><?xml version="1.0" encoding="utf-8"?>
<sst xmlns="http://schemas.openxmlformats.org/spreadsheetml/2006/main" count="63" uniqueCount="51">
  <si>
    <t>OTROS COSTOS (PUEDE VARIAR SEGÚN EL PROPONENTE)</t>
  </si>
  <si>
    <t>ASIGNACION BASICA MENSUAL</t>
  </si>
  <si>
    <t>AUXILIO DE TRANSPORTE</t>
  </si>
  <si>
    <t>BASE SEGURIDAD SOCIAL</t>
  </si>
  <si>
    <t>EPS</t>
  </si>
  <si>
    <t xml:space="preserve">PENSION </t>
  </si>
  <si>
    <t>ARL</t>
  </si>
  <si>
    <t>SENA Y ICBF</t>
  </si>
  <si>
    <t>CAJA DE COMPENSACIÓN</t>
  </si>
  <si>
    <t>CESANTIAS Ó EQUIVALENTE</t>
  </si>
  <si>
    <t>VACACIONES Ó EQUIVALENTE</t>
  </si>
  <si>
    <t>PRIMA Ó EQUIVALENTE</t>
  </si>
  <si>
    <t>INTERESES Ó EQUIVALENTE</t>
  </si>
  <si>
    <t>IVA</t>
  </si>
  <si>
    <t>CONSIGNAR PORCENTAJE APLICADO DE CADA ITEM QUE APLIQUE</t>
  </si>
  <si>
    <t xml:space="preserve"> FORMATO PARA LA PRESENTACION DE LA PROPUESTA ECONOMICA, MENSAJERIA - ASEO - MANTENIMIENTO - TRANSPORTE Y MANEJO RESIDUOS E INSUMOS DE ASEO</t>
  </si>
  <si>
    <t>PROVISIONES</t>
  </si>
  <si>
    <t>SERVICIO</t>
  </si>
  <si>
    <t>Cantidad</t>
  </si>
  <si>
    <t>RECARGOS Y HORAS EXTRAS</t>
  </si>
  <si>
    <t>Total devengado</t>
  </si>
  <si>
    <t>DOTACION BIOSEGURIDAD</t>
  </si>
  <si>
    <t>VALOR DEL PROCESO</t>
  </si>
  <si>
    <t>VALOR ADMINISTRACION</t>
  </si>
  <si>
    <t>COSTO PROCESO MAS ADMON E IVA</t>
  </si>
  <si>
    <t>COSTO TOTAL PROCESO X No. DE CARGOS</t>
  </si>
  <si>
    <t>MESES PROYECTADOS</t>
  </si>
  <si>
    <t>VALOR TOTAL POR DÍAS PROYECTADOS</t>
  </si>
  <si>
    <t>MUJERES</t>
  </si>
  <si>
    <t>PERSONAL DE ASEO - HOGAR MUJERES</t>
  </si>
  <si>
    <t>TOTAL PRESUPUESTO MUJERES</t>
  </si>
  <si>
    <t xml:space="preserve"> </t>
  </si>
  <si>
    <t>,</t>
  </si>
  <si>
    <t>HOMO</t>
  </si>
  <si>
    <t>Auxiliar servicios de mensajería</t>
  </si>
  <si>
    <t>Auxiliar servicios generales aseo / auxiliares de transporte y manejo de residuos -  hospital</t>
  </si>
  <si>
    <t>Auxiliares de manejo y transporte de residuos</t>
  </si>
  <si>
    <t>Subtotal Talento Humano HOMO</t>
  </si>
  <si>
    <t>Insumos para ejecución de actividades de aseo</t>
  </si>
  <si>
    <t>TOTAL PRESUPUESTO  HOMO</t>
  </si>
  <si>
    <t>PROYECTOS ESPECIALES</t>
  </si>
  <si>
    <t>Auxiliar servicios generales aseo / auxiliares de transporte y manejo de residuos - icbf</t>
  </si>
  <si>
    <t>Insumos para ejecucion de actividades de aseo</t>
  </si>
  <si>
    <t>TOTAL PRESUPUESTO PROYECTOS ESPECIALES</t>
  </si>
  <si>
    <t>ALTURAS</t>
  </si>
  <si>
    <t>PERSONAL DE ASEO  - ALTURAS</t>
  </si>
  <si>
    <t xml:space="preserve">TOTAL PRESUPUESTO ADICIONAL </t>
  </si>
  <si>
    <t xml:space="preserve">   </t>
  </si>
  <si>
    <t xml:space="preserve">TOTAL </t>
  </si>
  <si>
    <t xml:space="preserve">  </t>
  </si>
  <si>
    <t>NOMBRE DE LA EMPRESA Y 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</si>
</sst>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_(&quot;$&quot;\ * #,##0_);_(&quot;$&quot;\ * \(#,##0\);_(&quot;$&quot;\ * &quot;-&quot;??_);_(@_)"/>
    <numFmt numFmtId="166" formatCode="0.0%"/>
  </numFmts>
  <fonts count="32" x14ac:knownFonts="1">
    <font>
      <sz val="11"/>
      <color rgb="FF000000"/>
      <name val="Arial"/>
      <scheme val="minor"/>
    </font>
    <font>
      <sz val="11"/>
      <name val="Arial"/>
      <family val="2"/>
    </font>
    <font>
      <b/>
      <sz val="8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1"/>
      <color theme="1"/>
      <name val="Cambria"/>
      <family val="1"/>
    </font>
    <font>
      <b/>
      <i/>
      <sz val="11"/>
      <color theme="1"/>
      <name val="Cambria"/>
      <family val="1"/>
    </font>
    <font>
      <i/>
      <sz val="8"/>
      <color theme="1"/>
      <name val="Cambria"/>
      <family val="1"/>
    </font>
    <font>
      <i/>
      <sz val="10"/>
      <color theme="1"/>
      <name val="Cambria"/>
      <family val="1"/>
    </font>
    <font>
      <b/>
      <i/>
      <sz val="10"/>
      <color theme="1"/>
      <name val="Cambria"/>
      <family val="1"/>
    </font>
    <font>
      <b/>
      <i/>
      <sz val="11"/>
      <color theme="1"/>
      <name val="Arial Narrow"/>
      <family val="2"/>
    </font>
    <font>
      <b/>
      <i/>
      <sz val="8"/>
      <color theme="1"/>
      <name val="Arial Narrow"/>
      <family val="2"/>
    </font>
    <font>
      <b/>
      <i/>
      <sz val="10"/>
      <color theme="1"/>
      <name val="Arial Narrow"/>
      <family val="2"/>
    </font>
    <font>
      <b/>
      <i/>
      <sz val="9"/>
      <color theme="1"/>
      <name val="Cambria"/>
      <family val="1"/>
    </font>
    <font>
      <b/>
      <sz val="14"/>
      <color theme="1"/>
      <name val="Arial"/>
      <family val="2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0"/>
      <name val="Calibri"/>
      <family val="2"/>
    </font>
    <font>
      <sz val="11"/>
      <name val="Arial"/>
      <family val="1"/>
    </font>
    <font>
      <b/>
      <sz val="12"/>
      <color theme="0"/>
      <name val="Calibri"/>
      <family val="2"/>
    </font>
    <font>
      <sz val="11"/>
      <color theme="0"/>
      <name val="Arial"/>
      <family val="2"/>
    </font>
    <font>
      <sz val="11"/>
      <color theme="0"/>
      <name val="Arial"/>
      <scheme val="minor"/>
    </font>
    <font>
      <b/>
      <sz val="11"/>
      <color theme="0"/>
      <name val="Calibri"/>
      <family val="2"/>
    </font>
    <font>
      <b/>
      <sz val="8"/>
      <color theme="0"/>
      <name val="Calibri"/>
      <family val="2"/>
    </font>
    <font>
      <b/>
      <sz val="6"/>
      <color theme="0"/>
      <name val="Calibri"/>
      <family val="2"/>
    </font>
    <font>
      <b/>
      <sz val="7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rgb="FFB6DDE8"/>
        <bgColor rgb="FFB6DDE8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DBE5F1"/>
        <bgColor rgb="FFDBE5F1"/>
      </patternFill>
    </fill>
    <fill>
      <patternFill patternType="solid">
        <fgColor rgb="FF00B050"/>
        <bgColor rgb="FFDBE5F1"/>
      </patternFill>
    </fill>
    <fill>
      <patternFill patternType="solid">
        <fgColor theme="9" tint="0.79998168889431442"/>
        <bgColor rgb="FFD6E3B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FBD4B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rgb="FFFBD4B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4" fillId="0" borderId="10"/>
  </cellStyleXfs>
  <cellXfs count="16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/>
    </xf>
    <xf numFmtId="166" fontId="2" fillId="0" borderId="0" xfId="0" applyNumberFormat="1" applyFont="1" applyAlignment="1">
      <alignment horizontal="center"/>
    </xf>
    <xf numFmtId="166" fontId="7" fillId="2" borderId="1" xfId="0" applyNumberFormat="1" applyFont="1" applyFill="1" applyBorder="1"/>
    <xf numFmtId="0" fontId="8" fillId="2" borderId="1" xfId="0" applyFont="1" applyFill="1" applyBorder="1"/>
    <xf numFmtId="0" fontId="7" fillId="0" borderId="15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" fontId="8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4" fillId="0" borderId="0" xfId="0" applyFont="1"/>
    <xf numFmtId="3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/>
    <xf numFmtId="4" fontId="8" fillId="0" borderId="0" xfId="0" applyNumberFormat="1" applyFont="1"/>
    <xf numFmtId="164" fontId="8" fillId="0" borderId="0" xfId="0" applyNumberFormat="1" applyFont="1"/>
    <xf numFmtId="0" fontId="4" fillId="4" borderId="19" xfId="0" applyFont="1" applyFill="1" applyBorder="1" applyAlignment="1">
      <alignment vertical="center" wrapText="1"/>
    </xf>
    <xf numFmtId="3" fontId="8" fillId="4" borderId="19" xfId="0" applyNumberFormat="1" applyFont="1" applyFill="1" applyBorder="1" applyAlignment="1">
      <alignment horizontal="center" vertical="center"/>
    </xf>
    <xf numFmtId="3" fontId="9" fillId="4" borderId="19" xfId="0" applyNumberFormat="1" applyFont="1" applyFill="1" applyBorder="1" applyAlignment="1">
      <alignment horizontal="center" vertical="center"/>
    </xf>
    <xf numFmtId="3" fontId="9" fillId="4" borderId="19" xfId="0" applyNumberFormat="1" applyFont="1" applyFill="1" applyBorder="1" applyAlignment="1">
      <alignment horizontal="right" vertical="center"/>
    </xf>
    <xf numFmtId="3" fontId="10" fillId="4" borderId="19" xfId="0" applyNumberFormat="1" applyFont="1" applyFill="1" applyBorder="1" applyAlignment="1">
      <alignment horizontal="right" vertical="center"/>
    </xf>
    <xf numFmtId="3" fontId="9" fillId="4" borderId="19" xfId="0" applyNumberFormat="1" applyFont="1" applyFill="1" applyBorder="1" applyAlignment="1">
      <alignment vertical="center"/>
    </xf>
    <xf numFmtId="3" fontId="10" fillId="4" borderId="19" xfId="0" applyNumberFormat="1" applyFont="1" applyFill="1" applyBorder="1" applyAlignment="1">
      <alignment vertical="center"/>
    </xf>
    <xf numFmtId="4" fontId="9" fillId="4" borderId="19" xfId="0" applyNumberFormat="1" applyFont="1" applyFill="1" applyBorder="1" applyAlignment="1">
      <alignment vertical="center"/>
    </xf>
    <xf numFmtId="3" fontId="9" fillId="4" borderId="21" xfId="0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 wrapText="1"/>
    </xf>
    <xf numFmtId="3" fontId="8" fillId="4" borderId="6" xfId="0" applyNumberFormat="1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right" vertical="center"/>
    </xf>
    <xf numFmtId="3" fontId="10" fillId="4" borderId="6" xfId="0" applyNumberFormat="1" applyFont="1" applyFill="1" applyBorder="1" applyAlignment="1">
      <alignment horizontal="right" vertical="center"/>
    </xf>
    <xf numFmtId="3" fontId="9" fillId="4" borderId="6" xfId="0" applyNumberFormat="1" applyFont="1" applyFill="1" applyBorder="1" applyAlignment="1">
      <alignment vertical="center"/>
    </xf>
    <xf numFmtId="3" fontId="10" fillId="4" borderId="6" xfId="0" applyNumberFormat="1" applyFont="1" applyFill="1" applyBorder="1" applyAlignment="1">
      <alignment vertical="center"/>
    </xf>
    <xf numFmtId="4" fontId="9" fillId="4" borderId="6" xfId="0" applyNumberFormat="1" applyFont="1" applyFill="1" applyBorder="1" applyAlignment="1">
      <alignment vertical="center"/>
    </xf>
    <xf numFmtId="0" fontId="15" fillId="4" borderId="34" xfId="0" applyFont="1" applyFill="1" applyBorder="1" applyAlignment="1">
      <alignment vertical="center" wrapText="1"/>
    </xf>
    <xf numFmtId="3" fontId="13" fillId="4" borderId="24" xfId="0" applyNumberFormat="1" applyFont="1" applyFill="1" applyBorder="1" applyAlignment="1">
      <alignment horizontal="center" vertical="center"/>
    </xf>
    <xf numFmtId="3" fontId="14" fillId="4" borderId="24" xfId="0" applyNumberFormat="1" applyFont="1" applyFill="1" applyBorder="1" applyAlignment="1">
      <alignment horizontal="center" vertical="center"/>
    </xf>
    <xf numFmtId="3" fontId="14" fillId="4" borderId="24" xfId="0" applyNumberFormat="1" applyFont="1" applyFill="1" applyBorder="1" applyAlignment="1">
      <alignment horizontal="right" vertical="center"/>
    </xf>
    <xf numFmtId="3" fontId="15" fillId="4" borderId="24" xfId="0" applyNumberFormat="1" applyFont="1" applyFill="1" applyBorder="1" applyAlignment="1">
      <alignment horizontal="right" vertical="center"/>
    </xf>
    <xf numFmtId="3" fontId="14" fillId="4" borderId="24" xfId="0" applyNumberFormat="1" applyFont="1" applyFill="1" applyBorder="1" applyAlignment="1">
      <alignment vertical="center"/>
    </xf>
    <xf numFmtId="4" fontId="14" fillId="4" borderId="24" xfId="0" applyNumberFormat="1" applyFont="1" applyFill="1" applyBorder="1" applyAlignment="1">
      <alignment vertical="center"/>
    </xf>
    <xf numFmtId="165" fontId="19" fillId="4" borderId="25" xfId="0" applyNumberFormat="1" applyFont="1" applyFill="1" applyBorder="1" applyAlignment="1">
      <alignment horizontal="right" vertical="center"/>
    </xf>
    <xf numFmtId="0" fontId="5" fillId="5" borderId="1" xfId="0" applyFont="1" applyFill="1" applyBorder="1"/>
    <xf numFmtId="3" fontId="5" fillId="5" borderId="1" xfId="0" applyNumberFormat="1" applyFont="1" applyFill="1" applyBorder="1"/>
    <xf numFmtId="0" fontId="21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center"/>
    </xf>
    <xf numFmtId="0" fontId="28" fillId="8" borderId="5" xfId="0" applyFont="1" applyFill="1" applyBorder="1" applyAlignment="1">
      <alignment horizontal="center" vertical="center" wrapText="1"/>
    </xf>
    <xf numFmtId="3" fontId="29" fillId="8" borderId="5" xfId="0" applyNumberFormat="1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/>
    </xf>
    <xf numFmtId="3" fontId="30" fillId="8" borderId="5" xfId="0" applyNumberFormat="1" applyFont="1" applyFill="1" applyBorder="1" applyAlignment="1">
      <alignment horizontal="center" vertical="center" wrapText="1"/>
    </xf>
    <xf numFmtId="3" fontId="31" fillId="8" borderId="5" xfId="0" applyNumberFormat="1" applyFont="1" applyFill="1" applyBorder="1" applyAlignment="1">
      <alignment horizontal="center" vertical="center" wrapText="1"/>
    </xf>
    <xf numFmtId="4" fontId="31" fillId="8" borderId="5" xfId="0" applyNumberFormat="1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horizontal="center" vertical="center" wrapText="1"/>
    </xf>
    <xf numFmtId="10" fontId="31" fillId="8" borderId="5" xfId="0" applyNumberFormat="1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vertical="center" wrapText="1"/>
    </xf>
    <xf numFmtId="3" fontId="8" fillId="9" borderId="27" xfId="0" applyNumberFormat="1" applyFont="1" applyFill="1" applyBorder="1" applyAlignment="1">
      <alignment horizontal="center" vertical="center"/>
    </xf>
    <xf numFmtId="3" fontId="9" fillId="9" borderId="19" xfId="0" applyNumberFormat="1" applyFont="1" applyFill="1" applyBorder="1" applyAlignment="1">
      <alignment horizontal="center" vertical="center"/>
    </xf>
    <xf numFmtId="3" fontId="9" fillId="9" borderId="19" xfId="0" applyNumberFormat="1" applyFont="1" applyFill="1" applyBorder="1" applyAlignment="1">
      <alignment horizontal="right" vertical="center"/>
    </xf>
    <xf numFmtId="3" fontId="10" fillId="9" borderId="19" xfId="0" applyNumberFormat="1" applyFont="1" applyFill="1" applyBorder="1" applyAlignment="1">
      <alignment horizontal="right" vertical="center"/>
    </xf>
    <xf numFmtId="3" fontId="9" fillId="9" borderId="19" xfId="0" applyNumberFormat="1" applyFont="1" applyFill="1" applyBorder="1" applyAlignment="1">
      <alignment vertical="center"/>
    </xf>
    <xf numFmtId="3" fontId="9" fillId="9" borderId="20" xfId="0" applyNumberFormat="1" applyFont="1" applyFill="1" applyBorder="1" applyAlignment="1">
      <alignment vertical="center"/>
    </xf>
    <xf numFmtId="3" fontId="10" fillId="9" borderId="19" xfId="0" applyNumberFormat="1" applyFont="1" applyFill="1" applyBorder="1" applyAlignment="1">
      <alignment vertical="center"/>
    </xf>
    <xf numFmtId="4" fontId="9" fillId="9" borderId="19" xfId="0" applyNumberFormat="1" applyFont="1" applyFill="1" applyBorder="1" applyAlignment="1">
      <alignment vertical="center"/>
    </xf>
    <xf numFmtId="3" fontId="9" fillId="9" borderId="21" xfId="0" applyNumberFormat="1" applyFont="1" applyFill="1" applyBorder="1" applyAlignment="1">
      <alignment vertical="center"/>
    </xf>
    <xf numFmtId="0" fontId="4" fillId="9" borderId="6" xfId="0" applyFont="1" applyFill="1" applyBorder="1" applyAlignment="1">
      <alignment vertical="center" wrapText="1"/>
    </xf>
    <xf numFmtId="3" fontId="8" fillId="9" borderId="29" xfId="0" applyNumberFormat="1" applyFont="1" applyFill="1" applyBorder="1" applyAlignment="1">
      <alignment horizontal="center" vertical="center"/>
    </xf>
    <xf numFmtId="3" fontId="9" fillId="9" borderId="6" xfId="0" applyNumberFormat="1" applyFont="1" applyFill="1" applyBorder="1" applyAlignment="1">
      <alignment horizontal="center" vertical="center"/>
    </xf>
    <xf numFmtId="3" fontId="9" fillId="9" borderId="8" xfId="0" applyNumberFormat="1" applyFont="1" applyFill="1" applyBorder="1" applyAlignment="1">
      <alignment horizontal="right" vertical="center"/>
    </xf>
    <xf numFmtId="3" fontId="9" fillId="9" borderId="6" xfId="0" applyNumberFormat="1" applyFont="1" applyFill="1" applyBorder="1" applyAlignment="1">
      <alignment vertical="center"/>
    </xf>
    <xf numFmtId="4" fontId="9" fillId="9" borderId="6" xfId="0" applyNumberFormat="1" applyFont="1" applyFill="1" applyBorder="1" applyAlignment="1">
      <alignment vertical="center"/>
    </xf>
    <xf numFmtId="0" fontId="16" fillId="9" borderId="30" xfId="0" applyFont="1" applyFill="1" applyBorder="1" applyAlignment="1">
      <alignment vertical="center" wrapText="1"/>
    </xf>
    <xf numFmtId="3" fontId="17" fillId="9" borderId="31" xfId="0" applyNumberFormat="1" applyFont="1" applyFill="1" applyBorder="1" applyAlignment="1">
      <alignment horizontal="center" vertical="center"/>
    </xf>
    <xf numFmtId="3" fontId="18" fillId="9" borderId="31" xfId="0" applyNumberFormat="1" applyFont="1" applyFill="1" applyBorder="1" applyAlignment="1">
      <alignment horizontal="center" vertical="center"/>
    </xf>
    <xf numFmtId="3" fontId="18" fillId="9" borderId="31" xfId="0" applyNumberFormat="1" applyFont="1" applyFill="1" applyBorder="1" applyAlignment="1">
      <alignment horizontal="right" vertical="center"/>
    </xf>
    <xf numFmtId="3" fontId="18" fillId="9" borderId="31" xfId="0" applyNumberFormat="1" applyFont="1" applyFill="1" applyBorder="1" applyAlignment="1">
      <alignment vertical="center"/>
    </xf>
    <xf numFmtId="4" fontId="18" fillId="9" borderId="31" xfId="0" applyNumberFormat="1" applyFont="1" applyFill="1" applyBorder="1" applyAlignment="1">
      <alignment vertical="center"/>
    </xf>
    <xf numFmtId="3" fontId="8" fillId="9" borderId="6" xfId="0" applyNumberFormat="1" applyFont="1" applyFill="1" applyBorder="1" applyAlignment="1">
      <alignment horizontal="center" vertical="center"/>
    </xf>
    <xf numFmtId="3" fontId="10" fillId="9" borderId="6" xfId="0" applyNumberFormat="1" applyFont="1" applyFill="1" applyBorder="1" applyAlignment="1">
      <alignment horizontal="center" vertical="center"/>
    </xf>
    <xf numFmtId="3" fontId="9" fillId="9" borderId="6" xfId="0" applyNumberFormat="1" applyFont="1" applyFill="1" applyBorder="1" applyAlignment="1">
      <alignment horizontal="right" vertical="center"/>
    </xf>
    <xf numFmtId="3" fontId="10" fillId="9" borderId="6" xfId="0" applyNumberFormat="1" applyFont="1" applyFill="1" applyBorder="1" applyAlignment="1">
      <alignment horizontal="right" vertical="center"/>
    </xf>
    <xf numFmtId="3" fontId="10" fillId="9" borderId="6" xfId="0" applyNumberFormat="1" applyFont="1" applyFill="1" applyBorder="1" applyAlignment="1">
      <alignment vertical="center"/>
    </xf>
    <xf numFmtId="0" fontId="12" fillId="9" borderId="33" xfId="0" applyFont="1" applyFill="1" applyBorder="1" applyAlignment="1">
      <alignment vertical="center" wrapText="1"/>
    </xf>
    <xf numFmtId="3" fontId="13" fillId="9" borderId="24" xfId="0" applyNumberFormat="1" applyFont="1" applyFill="1" applyBorder="1" applyAlignment="1">
      <alignment horizontal="center" vertical="center"/>
    </xf>
    <xf numFmtId="3" fontId="14" fillId="9" borderId="23" xfId="0" applyNumberFormat="1" applyFont="1" applyFill="1" applyBorder="1" applyAlignment="1">
      <alignment horizontal="center" vertical="center"/>
    </xf>
    <xf numFmtId="3" fontId="14" fillId="9" borderId="23" xfId="0" applyNumberFormat="1" applyFont="1" applyFill="1" applyBorder="1" applyAlignment="1">
      <alignment horizontal="right" vertical="center"/>
    </xf>
    <xf numFmtId="3" fontId="14" fillId="9" borderId="24" xfId="0" applyNumberFormat="1" applyFont="1" applyFill="1" applyBorder="1" applyAlignment="1">
      <alignment horizontal="right" vertical="center"/>
    </xf>
    <xf numFmtId="3" fontId="15" fillId="9" borderId="24" xfId="0" applyNumberFormat="1" applyFont="1" applyFill="1" applyBorder="1" applyAlignment="1">
      <alignment horizontal="right" vertical="center"/>
    </xf>
    <xf numFmtId="3" fontId="14" fillId="9" borderId="23" xfId="0" applyNumberFormat="1" applyFont="1" applyFill="1" applyBorder="1" applyAlignment="1">
      <alignment vertical="center"/>
    </xf>
    <xf numFmtId="3" fontId="14" fillId="9" borderId="24" xfId="0" applyNumberFormat="1" applyFont="1" applyFill="1" applyBorder="1" applyAlignment="1">
      <alignment vertical="center"/>
    </xf>
    <xf numFmtId="4" fontId="14" fillId="9" borderId="23" xfId="0" applyNumberFormat="1" applyFont="1" applyFill="1" applyBorder="1" applyAlignment="1">
      <alignment vertical="center"/>
    </xf>
    <xf numFmtId="3" fontId="15" fillId="9" borderId="25" xfId="0" applyNumberFormat="1" applyFont="1" applyFill="1" applyBorder="1" applyAlignment="1">
      <alignment horizontal="right" vertical="center"/>
    </xf>
    <xf numFmtId="0" fontId="4" fillId="11" borderId="19" xfId="0" applyFont="1" applyFill="1" applyBorder="1" applyAlignment="1">
      <alignment vertical="center" wrapText="1"/>
    </xf>
    <xf numFmtId="3" fontId="8" fillId="11" borderId="19" xfId="0" applyNumberFormat="1" applyFont="1" applyFill="1" applyBorder="1" applyAlignment="1">
      <alignment horizontal="center" vertical="center"/>
    </xf>
    <xf numFmtId="3" fontId="9" fillId="11" borderId="19" xfId="0" applyNumberFormat="1" applyFont="1" applyFill="1" applyBorder="1" applyAlignment="1">
      <alignment horizontal="center" vertical="center"/>
    </xf>
    <xf numFmtId="3" fontId="9" fillId="11" borderId="19" xfId="0" applyNumberFormat="1" applyFont="1" applyFill="1" applyBorder="1" applyAlignment="1">
      <alignment horizontal="right" vertical="center"/>
    </xf>
    <xf numFmtId="3" fontId="10" fillId="11" borderId="19" xfId="0" applyNumberFormat="1" applyFont="1" applyFill="1" applyBorder="1" applyAlignment="1">
      <alignment horizontal="right" vertical="center"/>
    </xf>
    <xf numFmtId="3" fontId="9" fillId="11" borderId="19" xfId="0" applyNumberFormat="1" applyFont="1" applyFill="1" applyBorder="1" applyAlignment="1">
      <alignment vertical="center"/>
    </xf>
    <xf numFmtId="3" fontId="9" fillId="11" borderId="20" xfId="0" applyNumberFormat="1" applyFont="1" applyFill="1" applyBorder="1" applyAlignment="1">
      <alignment vertical="center"/>
    </xf>
    <xf numFmtId="3" fontId="10" fillId="11" borderId="19" xfId="0" applyNumberFormat="1" applyFont="1" applyFill="1" applyBorder="1" applyAlignment="1">
      <alignment vertical="center"/>
    </xf>
    <xf numFmtId="4" fontId="9" fillId="11" borderId="19" xfId="0" applyNumberFormat="1" applyFont="1" applyFill="1" applyBorder="1" applyAlignment="1">
      <alignment vertical="center"/>
    </xf>
    <xf numFmtId="3" fontId="9" fillId="11" borderId="21" xfId="0" applyNumberFormat="1" applyFont="1" applyFill="1" applyBorder="1" applyAlignment="1">
      <alignment vertical="center"/>
    </xf>
    <xf numFmtId="0" fontId="12" fillId="11" borderId="23" xfId="0" applyFont="1" applyFill="1" applyBorder="1" applyAlignment="1">
      <alignment vertical="center" wrapText="1"/>
    </xf>
    <xf numFmtId="3" fontId="13" fillId="11" borderId="24" xfId="0" applyNumberFormat="1" applyFont="1" applyFill="1" applyBorder="1" applyAlignment="1">
      <alignment horizontal="center" vertical="center"/>
    </xf>
    <xf numFmtId="3" fontId="14" fillId="11" borderId="23" xfId="0" applyNumberFormat="1" applyFont="1" applyFill="1" applyBorder="1" applyAlignment="1">
      <alignment horizontal="center" vertical="center"/>
    </xf>
    <xf numFmtId="3" fontId="14" fillId="11" borderId="23" xfId="0" applyNumberFormat="1" applyFont="1" applyFill="1" applyBorder="1" applyAlignment="1">
      <alignment horizontal="right" vertical="center"/>
    </xf>
    <xf numFmtId="3" fontId="14" fillId="11" borderId="24" xfId="0" applyNumberFormat="1" applyFont="1" applyFill="1" applyBorder="1" applyAlignment="1">
      <alignment horizontal="right" vertical="center"/>
    </xf>
    <xf numFmtId="3" fontId="15" fillId="11" borderId="24" xfId="0" applyNumberFormat="1" applyFont="1" applyFill="1" applyBorder="1" applyAlignment="1">
      <alignment horizontal="right" vertical="center"/>
    </xf>
    <xf numFmtId="3" fontId="14" fillId="11" borderId="23" xfId="0" applyNumberFormat="1" applyFont="1" applyFill="1" applyBorder="1" applyAlignment="1">
      <alignment vertical="center"/>
    </xf>
    <xf numFmtId="3" fontId="14" fillId="11" borderId="24" xfId="0" applyNumberFormat="1" applyFont="1" applyFill="1" applyBorder="1" applyAlignment="1">
      <alignment vertical="center"/>
    </xf>
    <xf numFmtId="4" fontId="14" fillId="11" borderId="23" xfId="0" applyNumberFormat="1" applyFont="1" applyFill="1" applyBorder="1" applyAlignment="1">
      <alignment vertical="center"/>
    </xf>
    <xf numFmtId="3" fontId="15" fillId="11" borderId="25" xfId="0" applyNumberFormat="1" applyFont="1" applyFill="1" applyBorder="1" applyAlignment="1">
      <alignment horizontal="right" vertical="center"/>
    </xf>
    <xf numFmtId="0" fontId="4" fillId="13" borderId="27" xfId="0" applyFont="1" applyFill="1" applyBorder="1" applyAlignment="1">
      <alignment vertical="center" wrapText="1"/>
    </xf>
    <xf numFmtId="3" fontId="8" fillId="13" borderId="19" xfId="0" applyNumberFormat="1" applyFont="1" applyFill="1" applyBorder="1" applyAlignment="1">
      <alignment horizontal="center" vertical="center"/>
    </xf>
    <xf numFmtId="3" fontId="9" fillId="13" borderId="19" xfId="0" applyNumberFormat="1" applyFont="1" applyFill="1" applyBorder="1" applyAlignment="1">
      <alignment horizontal="center" vertical="center"/>
    </xf>
    <xf numFmtId="3" fontId="9" fillId="13" borderId="19" xfId="0" applyNumberFormat="1" applyFont="1" applyFill="1" applyBorder="1" applyAlignment="1">
      <alignment horizontal="right" vertical="center"/>
    </xf>
    <xf numFmtId="3" fontId="10" fillId="13" borderId="19" xfId="0" applyNumberFormat="1" applyFont="1" applyFill="1" applyBorder="1" applyAlignment="1">
      <alignment horizontal="right" vertical="center"/>
    </xf>
    <xf numFmtId="3" fontId="9" fillId="13" borderId="19" xfId="0" applyNumberFormat="1" applyFont="1" applyFill="1" applyBorder="1" applyAlignment="1">
      <alignment vertical="center"/>
    </xf>
    <xf numFmtId="3" fontId="9" fillId="13" borderId="20" xfId="0" applyNumberFormat="1" applyFont="1" applyFill="1" applyBorder="1" applyAlignment="1">
      <alignment vertical="center"/>
    </xf>
    <xf numFmtId="3" fontId="10" fillId="13" borderId="19" xfId="0" applyNumberFormat="1" applyFont="1" applyFill="1" applyBorder="1" applyAlignment="1">
      <alignment vertical="center"/>
    </xf>
    <xf numFmtId="4" fontId="9" fillId="13" borderId="19" xfId="0" applyNumberFormat="1" applyFont="1" applyFill="1" applyBorder="1" applyAlignment="1">
      <alignment vertical="center"/>
    </xf>
    <xf numFmtId="3" fontId="9" fillId="13" borderId="21" xfId="0" applyNumberFormat="1" applyFont="1" applyFill="1" applyBorder="1" applyAlignment="1">
      <alignment vertical="center"/>
    </xf>
    <xf numFmtId="0" fontId="12" fillId="13" borderId="23" xfId="0" applyFont="1" applyFill="1" applyBorder="1" applyAlignment="1">
      <alignment vertical="center" wrapText="1"/>
    </xf>
    <xf numFmtId="3" fontId="13" fillId="13" borderId="24" xfId="0" applyNumberFormat="1" applyFont="1" applyFill="1" applyBorder="1" applyAlignment="1">
      <alignment horizontal="center" vertical="center"/>
    </xf>
    <xf numFmtId="3" fontId="14" fillId="13" borderId="23" xfId="0" applyNumberFormat="1" applyFont="1" applyFill="1" applyBorder="1" applyAlignment="1">
      <alignment horizontal="center" vertical="center"/>
    </xf>
    <xf numFmtId="3" fontId="14" fillId="13" borderId="23" xfId="0" applyNumberFormat="1" applyFont="1" applyFill="1" applyBorder="1" applyAlignment="1">
      <alignment horizontal="right" vertical="center"/>
    </xf>
    <xf numFmtId="3" fontId="14" fillId="13" borderId="24" xfId="0" applyNumberFormat="1" applyFont="1" applyFill="1" applyBorder="1" applyAlignment="1">
      <alignment horizontal="right" vertical="center"/>
    </xf>
    <xf numFmtId="3" fontId="15" fillId="13" borderId="24" xfId="0" applyNumberFormat="1" applyFont="1" applyFill="1" applyBorder="1" applyAlignment="1">
      <alignment horizontal="right" vertical="center"/>
    </xf>
    <xf numFmtId="3" fontId="14" fillId="13" borderId="23" xfId="0" applyNumberFormat="1" applyFont="1" applyFill="1" applyBorder="1" applyAlignment="1">
      <alignment vertical="center"/>
    </xf>
    <xf numFmtId="3" fontId="14" fillId="13" borderId="24" xfId="0" applyNumberFormat="1" applyFont="1" applyFill="1" applyBorder="1" applyAlignment="1">
      <alignment vertical="center"/>
    </xf>
    <xf numFmtId="4" fontId="14" fillId="13" borderId="23" xfId="0" applyNumberFormat="1" applyFont="1" applyFill="1" applyBorder="1" applyAlignment="1">
      <alignment vertical="center"/>
    </xf>
    <xf numFmtId="3" fontId="15" fillId="13" borderId="25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25" fillId="6" borderId="9" xfId="0" applyFont="1" applyFill="1" applyBorder="1" applyAlignment="1">
      <alignment horizontal="center" vertical="center" wrapText="1"/>
    </xf>
    <xf numFmtId="0" fontId="26" fillId="0" borderId="10" xfId="0" applyFont="1" applyBorder="1"/>
    <xf numFmtId="0" fontId="26" fillId="0" borderId="11" xfId="0" applyFont="1" applyBorder="1"/>
    <xf numFmtId="0" fontId="27" fillId="0" borderId="0" xfId="0" applyFont="1"/>
    <xf numFmtId="0" fontId="7" fillId="3" borderId="12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0" fontId="7" fillId="7" borderId="12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4" fillId="9" borderId="26" xfId="0" applyFont="1" applyFill="1" applyBorder="1" applyAlignment="1">
      <alignment horizontal="center" vertical="center" wrapText="1"/>
    </xf>
    <xf numFmtId="0" fontId="1" fillId="10" borderId="28" xfId="0" applyFont="1" applyFill="1" applyBorder="1"/>
    <xf numFmtId="0" fontId="1" fillId="10" borderId="32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20" fillId="0" borderId="0" xfId="0" applyFont="1" applyAlignment="1">
      <alignment horizontal="left" wrapText="1"/>
    </xf>
    <xf numFmtId="0" fontId="4" fillId="4" borderId="26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32" xfId="0" applyFont="1" applyBorder="1"/>
    <xf numFmtId="0" fontId="4" fillId="13" borderId="35" xfId="0" applyFont="1" applyFill="1" applyBorder="1" applyAlignment="1">
      <alignment horizontal="center" vertical="center" wrapText="1"/>
    </xf>
    <xf numFmtId="0" fontId="1" fillId="10" borderId="7" xfId="0" applyFont="1" applyFill="1" applyBorder="1"/>
    <xf numFmtId="0" fontId="5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1000"/>
  <sheetViews>
    <sheetView showGridLines="0" tabSelected="1" view="pageBreakPreview" zoomScale="70" zoomScaleNormal="70" zoomScaleSheetLayoutView="70" workbookViewId="0">
      <selection activeCell="F26" sqref="F26"/>
    </sheetView>
  </sheetViews>
  <sheetFormatPr baseColWidth="10" defaultColWidth="12.625" defaultRowHeight="15" customHeight="1" x14ac:dyDescent="0.2"/>
  <cols>
    <col min="1" max="1" width="1.875" customWidth="1"/>
    <col min="2" max="2" width="13.375" customWidth="1"/>
    <col min="3" max="3" width="36.375" customWidth="1"/>
    <col min="4" max="4" width="9" customWidth="1"/>
    <col min="5" max="5" width="12.25" customWidth="1"/>
    <col min="6" max="6" width="10.375" customWidth="1"/>
    <col min="7" max="7" width="8.625" customWidth="1"/>
    <col min="8" max="8" width="10.75" customWidth="1"/>
    <col min="9" max="9" width="9.875" customWidth="1"/>
    <col min="10" max="10" width="9.75" customWidth="1"/>
    <col min="11" max="11" width="11.125" customWidth="1"/>
    <col min="12" max="12" width="8.875" customWidth="1"/>
    <col min="13" max="13" width="9" customWidth="1"/>
    <col min="14" max="14" width="12.625" customWidth="1"/>
    <col min="15" max="15" width="10.25" customWidth="1"/>
    <col min="16" max="16" width="10.625" customWidth="1"/>
    <col min="17" max="17" width="11.25" customWidth="1"/>
    <col min="18" max="18" width="11.375" customWidth="1"/>
    <col min="19" max="19" width="11.125" customWidth="1"/>
    <col min="20" max="20" width="11.875" customWidth="1"/>
    <col min="21" max="21" width="13" customWidth="1"/>
    <col min="22" max="22" width="9.875" customWidth="1"/>
    <col min="23" max="23" width="12.25" customWidth="1"/>
    <col min="24" max="24" width="12" customWidth="1"/>
    <col min="25" max="25" width="11.375" customWidth="1"/>
    <col min="26" max="26" width="13.375" customWidth="1"/>
  </cols>
  <sheetData>
    <row r="1" spans="1:26" ht="30" x14ac:dyDescent="0.4">
      <c r="C1" s="144" t="s">
        <v>50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26" ht="19.5" customHeight="1" x14ac:dyDescent="0.2">
      <c r="C2" s="145" t="s">
        <v>15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</row>
    <row r="3" spans="1:26" ht="15.75" customHeight="1" x14ac:dyDescent="0.2"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</row>
    <row r="4" spans="1:26" ht="24.75" customHeight="1" x14ac:dyDescent="0.2">
      <c r="C4" s="1"/>
      <c r="D4" s="1"/>
      <c r="E4" s="4"/>
      <c r="F4" s="5"/>
      <c r="G4" s="6"/>
      <c r="H4" s="6"/>
      <c r="I4" s="6"/>
      <c r="J4" s="149" t="s">
        <v>16</v>
      </c>
      <c r="K4" s="150"/>
      <c r="L4" s="150"/>
      <c r="M4" s="150"/>
      <c r="N4" s="150"/>
      <c r="O4" s="150"/>
      <c r="P4" s="150"/>
      <c r="Q4" s="150"/>
      <c r="R4" s="151"/>
      <c r="S4" s="152" t="s">
        <v>0</v>
      </c>
      <c r="T4" s="150"/>
      <c r="U4" s="150"/>
      <c r="V4" s="150"/>
      <c r="W4" s="150"/>
      <c r="X4" s="151"/>
      <c r="Y4" s="7"/>
      <c r="Z4" s="8"/>
    </row>
    <row r="5" spans="1:26" ht="52.5" customHeight="1" x14ac:dyDescent="0.2">
      <c r="B5" s="57" t="s">
        <v>17</v>
      </c>
      <c r="C5" s="58" t="s">
        <v>14</v>
      </c>
      <c r="D5" s="59" t="s">
        <v>18</v>
      </c>
      <c r="E5" s="60" t="s">
        <v>1</v>
      </c>
      <c r="F5" s="60" t="s">
        <v>2</v>
      </c>
      <c r="G5" s="60" t="s">
        <v>19</v>
      </c>
      <c r="H5" s="58" t="s">
        <v>20</v>
      </c>
      <c r="I5" s="60" t="s">
        <v>3</v>
      </c>
      <c r="J5" s="58" t="s">
        <v>4</v>
      </c>
      <c r="K5" s="58" t="s">
        <v>5</v>
      </c>
      <c r="L5" s="58" t="s">
        <v>6</v>
      </c>
      <c r="M5" s="58" t="s">
        <v>7</v>
      </c>
      <c r="N5" s="60" t="s">
        <v>8</v>
      </c>
      <c r="O5" s="60" t="s">
        <v>9</v>
      </c>
      <c r="P5" s="60" t="s">
        <v>10</v>
      </c>
      <c r="Q5" s="60" t="s">
        <v>11</v>
      </c>
      <c r="R5" s="61" t="s">
        <v>12</v>
      </c>
      <c r="S5" s="60" t="s">
        <v>21</v>
      </c>
      <c r="T5" s="62" t="s">
        <v>22</v>
      </c>
      <c r="U5" s="60" t="s">
        <v>23</v>
      </c>
      <c r="V5" s="63" t="s">
        <v>13</v>
      </c>
      <c r="W5" s="64" t="s">
        <v>24</v>
      </c>
      <c r="X5" s="62" t="s">
        <v>25</v>
      </c>
      <c r="Y5" s="60" t="s">
        <v>26</v>
      </c>
      <c r="Z5" s="62" t="s">
        <v>27</v>
      </c>
    </row>
    <row r="6" spans="1:26" ht="13.5" customHeight="1" x14ac:dyDescent="0.2">
      <c r="A6" s="3"/>
      <c r="B6" s="153" t="s">
        <v>28</v>
      </c>
      <c r="C6" s="102" t="s">
        <v>29</v>
      </c>
      <c r="D6" s="103"/>
      <c r="E6" s="104"/>
      <c r="F6" s="105"/>
      <c r="G6" s="105">
        <v>0</v>
      </c>
      <c r="H6" s="106">
        <f>(G6+F6+E6)</f>
        <v>0</v>
      </c>
      <c r="I6" s="105"/>
      <c r="J6" s="107"/>
      <c r="K6" s="107">
        <f>I6*12/100</f>
        <v>0</v>
      </c>
      <c r="L6" s="107">
        <f>I6*2.436/100</f>
        <v>0</v>
      </c>
      <c r="M6" s="107"/>
      <c r="N6" s="107">
        <f>I6*4/100</f>
        <v>0</v>
      </c>
      <c r="O6" s="107">
        <f>H6*8.333/100</f>
        <v>0</v>
      </c>
      <c r="P6" s="107">
        <f>E6*4.17/100</f>
        <v>0</v>
      </c>
      <c r="Q6" s="107">
        <f>H6*8.333/100</f>
        <v>0</v>
      </c>
      <c r="R6" s="107">
        <f>H6*1/100</f>
        <v>0</v>
      </c>
      <c r="S6" s="107"/>
      <c r="T6" s="107">
        <f>H6+K6+L6+N6+O6+P6+Q6+R6+S6</f>
        <v>0</v>
      </c>
      <c r="U6" s="107">
        <f>T6*0.2</f>
        <v>0</v>
      </c>
      <c r="V6" s="108">
        <f>U6*0.19</f>
        <v>0</v>
      </c>
      <c r="W6" s="109">
        <f>V6+U6+T6</f>
        <v>0</v>
      </c>
      <c r="X6" s="109">
        <f>W6*D6</f>
        <v>0</v>
      </c>
      <c r="Y6" s="110"/>
      <c r="Z6" s="111">
        <f>X6*Y6</f>
        <v>0</v>
      </c>
    </row>
    <row r="7" spans="1:26" ht="13.5" customHeight="1" x14ac:dyDescent="0.2">
      <c r="A7" s="9"/>
      <c r="B7" s="154"/>
      <c r="C7" s="112" t="s">
        <v>30</v>
      </c>
      <c r="D7" s="113"/>
      <c r="E7" s="114"/>
      <c r="F7" s="115"/>
      <c r="G7" s="116"/>
      <c r="H7" s="117"/>
      <c r="I7" s="116"/>
      <c r="J7" s="118"/>
      <c r="K7" s="118"/>
      <c r="L7" s="118"/>
      <c r="M7" s="118"/>
      <c r="N7" s="118"/>
      <c r="O7" s="118"/>
      <c r="P7" s="118"/>
      <c r="Q7" s="118"/>
      <c r="R7" s="118"/>
      <c r="S7" s="107"/>
      <c r="T7" s="117" t="s">
        <v>32</v>
      </c>
      <c r="U7" s="119"/>
      <c r="V7" s="117"/>
      <c r="W7" s="117"/>
      <c r="X7" s="117"/>
      <c r="Y7" s="120"/>
      <c r="Z7" s="121"/>
    </row>
    <row r="8" spans="1:26" ht="13.5" customHeight="1" x14ac:dyDescent="0.2">
      <c r="A8" s="3"/>
      <c r="B8" s="3"/>
      <c r="C8" s="10"/>
      <c r="D8" s="11"/>
      <c r="E8" s="12"/>
      <c r="F8" s="13"/>
      <c r="G8" s="13"/>
      <c r="H8" s="14"/>
      <c r="I8" s="13"/>
      <c r="J8" s="15"/>
      <c r="K8" s="15"/>
      <c r="L8" s="15"/>
      <c r="M8" s="15"/>
      <c r="N8" s="15"/>
      <c r="O8" s="15"/>
      <c r="P8" s="15"/>
      <c r="Q8" s="15"/>
      <c r="R8" s="15"/>
      <c r="S8" s="16"/>
      <c r="T8" s="15"/>
      <c r="U8" s="15"/>
      <c r="V8" s="15"/>
      <c r="W8" s="17"/>
      <c r="X8" s="17"/>
      <c r="Y8" s="18"/>
      <c r="Z8" s="15"/>
    </row>
    <row r="9" spans="1:26" ht="15" customHeight="1" x14ac:dyDescent="0.2">
      <c r="A9" s="3"/>
      <c r="B9" s="155" t="s">
        <v>33</v>
      </c>
      <c r="C9" s="65" t="s">
        <v>34</v>
      </c>
      <c r="D9" s="66"/>
      <c r="E9" s="67"/>
      <c r="F9" s="68"/>
      <c r="G9" s="68"/>
      <c r="H9" s="69">
        <f>(E9+F9+G9)</f>
        <v>0</v>
      </c>
      <c r="I9" s="68"/>
      <c r="J9" s="70">
        <v>0</v>
      </c>
      <c r="K9" s="70">
        <f>I9*12/100</f>
        <v>0</v>
      </c>
      <c r="L9" s="70">
        <f>I9*4.35/100</f>
        <v>0</v>
      </c>
      <c r="M9" s="70"/>
      <c r="N9" s="70">
        <f t="shared" ref="N9:N11" si="0">I9*4/100</f>
        <v>0</v>
      </c>
      <c r="O9" s="70">
        <f t="shared" ref="O9:O11" si="1">H9*8.333/100</f>
        <v>0</v>
      </c>
      <c r="P9" s="70">
        <f t="shared" ref="P9:P11" si="2">E9*4.17/100</f>
        <v>0</v>
      </c>
      <c r="Q9" s="70">
        <f t="shared" ref="Q9:Q11" si="3">H9*8.333/100</f>
        <v>0</v>
      </c>
      <c r="R9" s="70">
        <f t="shared" ref="R9:R11" si="4">H9*1/100</f>
        <v>0</v>
      </c>
      <c r="S9" s="70"/>
      <c r="T9" s="70">
        <f t="shared" ref="T9" si="5">H9+K9+L9+N9+O9+P9+Q9+R9+S9</f>
        <v>0</v>
      </c>
      <c r="U9" s="70">
        <f>T9*0.2</f>
        <v>0</v>
      </c>
      <c r="V9" s="71">
        <f t="shared" ref="V9:V10" si="6">U9*0.19</f>
        <v>0</v>
      </c>
      <c r="W9" s="72">
        <f t="shared" ref="W9" si="7">V9+U9+T9</f>
        <v>0</v>
      </c>
      <c r="X9" s="72">
        <f t="shared" ref="X9" si="8">W9*D9</f>
        <v>0</v>
      </c>
      <c r="Y9" s="73"/>
      <c r="Z9" s="74">
        <f t="shared" ref="Z9" si="9">X9*Y9</f>
        <v>0</v>
      </c>
    </row>
    <row r="10" spans="1:26" ht="45.75" customHeight="1" x14ac:dyDescent="0.2">
      <c r="A10" s="3"/>
      <c r="B10" s="156"/>
      <c r="C10" s="75" t="s">
        <v>35</v>
      </c>
      <c r="D10" s="76"/>
      <c r="E10" s="77"/>
      <c r="F10" s="68"/>
      <c r="G10" s="78"/>
      <c r="H10" s="69">
        <f>(E10+F10+G10)</f>
        <v>0</v>
      </c>
      <c r="I10" s="68"/>
      <c r="J10" s="79"/>
      <c r="K10" s="70">
        <f>I10*12/100</f>
        <v>0</v>
      </c>
      <c r="L10" s="70">
        <f>I10*2.436/100</f>
        <v>0</v>
      </c>
      <c r="M10" s="79"/>
      <c r="N10" s="70">
        <f t="shared" si="0"/>
        <v>0</v>
      </c>
      <c r="O10" s="70">
        <f t="shared" si="1"/>
        <v>0</v>
      </c>
      <c r="P10" s="70">
        <f t="shared" si="2"/>
        <v>0</v>
      </c>
      <c r="Q10" s="70">
        <f t="shared" si="3"/>
        <v>0</v>
      </c>
      <c r="R10" s="70">
        <f t="shared" si="4"/>
        <v>0</v>
      </c>
      <c r="S10" s="70"/>
      <c r="T10" s="70">
        <f>H10+K10+L10+N10+O10+P10+Q10+R10+S10</f>
        <v>0</v>
      </c>
      <c r="U10" s="70">
        <f>T10*0.2</f>
        <v>0</v>
      </c>
      <c r="V10" s="71">
        <f t="shared" si="6"/>
        <v>0</v>
      </c>
      <c r="W10" s="72">
        <f>V10+U10+T10</f>
        <v>0</v>
      </c>
      <c r="X10" s="72">
        <f>W10*D10</f>
        <v>0</v>
      </c>
      <c r="Y10" s="80"/>
      <c r="Z10" s="74">
        <f>X10*Y10</f>
        <v>0</v>
      </c>
    </row>
    <row r="11" spans="1:26" ht="28.5" customHeight="1" x14ac:dyDescent="0.2">
      <c r="A11" s="3"/>
      <c r="B11" s="156"/>
      <c r="C11" s="75" t="s">
        <v>36</v>
      </c>
      <c r="D11" s="76"/>
      <c r="E11" s="77"/>
      <c r="F11" s="68"/>
      <c r="G11" s="78"/>
      <c r="H11" s="69">
        <f t="shared" ref="H11" si="10">(E11+F11+G11)</f>
        <v>0</v>
      </c>
      <c r="I11" s="68"/>
      <c r="J11" s="79"/>
      <c r="K11" s="70">
        <f>I11*12/100</f>
        <v>0</v>
      </c>
      <c r="L11" s="70">
        <f>I11*2.436/100</f>
        <v>0</v>
      </c>
      <c r="M11" s="79"/>
      <c r="N11" s="70">
        <f t="shared" si="0"/>
        <v>0</v>
      </c>
      <c r="O11" s="70">
        <f t="shared" si="1"/>
        <v>0</v>
      </c>
      <c r="P11" s="70">
        <f t="shared" si="2"/>
        <v>0</v>
      </c>
      <c r="Q11" s="70">
        <f t="shared" si="3"/>
        <v>0</v>
      </c>
      <c r="R11" s="70">
        <f t="shared" si="4"/>
        <v>0</v>
      </c>
      <c r="S11" s="70"/>
      <c r="T11" s="70">
        <f>H11+K11+L11+N11+O11+P11+Q11+R11+S11</f>
        <v>0</v>
      </c>
      <c r="U11" s="70">
        <f>T11*0.2</f>
        <v>0</v>
      </c>
      <c r="V11" s="71">
        <f>U11*0.19</f>
        <v>0</v>
      </c>
      <c r="W11" s="72">
        <f>V11+U11+T11</f>
        <v>0</v>
      </c>
      <c r="X11" s="72">
        <f>W11*D11</f>
        <v>0</v>
      </c>
      <c r="Y11" s="80"/>
      <c r="Z11" s="74">
        <f>X11*Y11</f>
        <v>0</v>
      </c>
    </row>
    <row r="12" spans="1:26" ht="13.5" customHeight="1" x14ac:dyDescent="0.2">
      <c r="A12" s="9"/>
      <c r="B12" s="156"/>
      <c r="C12" s="81" t="s">
        <v>37</v>
      </c>
      <c r="D12" s="82">
        <f>D9+D10+D11</f>
        <v>0</v>
      </c>
      <c r="E12" s="83"/>
      <c r="F12" s="84"/>
      <c r="G12" s="84"/>
      <c r="H12" s="84"/>
      <c r="I12" s="84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4"/>
      <c r="U12" s="85"/>
      <c r="V12" s="84"/>
      <c r="W12" s="84"/>
      <c r="X12" s="84"/>
      <c r="Y12" s="86"/>
      <c r="Z12" s="74" t="s">
        <v>31</v>
      </c>
    </row>
    <row r="13" spans="1:26" ht="31.5" customHeight="1" x14ac:dyDescent="0.2">
      <c r="A13" s="3"/>
      <c r="B13" s="156"/>
      <c r="C13" s="75" t="s">
        <v>38</v>
      </c>
      <c r="D13" s="87"/>
      <c r="E13" s="88"/>
      <c r="F13" s="89"/>
      <c r="G13" s="89"/>
      <c r="H13" s="90">
        <f>E13</f>
        <v>0</v>
      </c>
      <c r="I13" s="8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88">
        <f>H13</f>
        <v>0</v>
      </c>
      <c r="U13" s="79">
        <f>T13*0.2</f>
        <v>0</v>
      </c>
      <c r="V13" s="79"/>
      <c r="W13" s="91">
        <f>T13+U13+V13</f>
        <v>0</v>
      </c>
      <c r="X13" s="91">
        <f>W13*1</f>
        <v>0</v>
      </c>
      <c r="Y13" s="80"/>
      <c r="Z13" s="74">
        <f>X13*Y13</f>
        <v>0</v>
      </c>
    </row>
    <row r="14" spans="1:26" ht="20.25" customHeight="1" x14ac:dyDescent="0.2">
      <c r="A14" s="9"/>
      <c r="B14" s="157"/>
      <c r="C14" s="92" t="s">
        <v>39</v>
      </c>
      <c r="D14" s="93"/>
      <c r="E14" s="94"/>
      <c r="F14" s="95"/>
      <c r="G14" s="96"/>
      <c r="H14" s="97"/>
      <c r="I14" s="96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7"/>
      <c r="U14" s="99"/>
      <c r="V14" s="97"/>
      <c r="W14" s="97"/>
      <c r="X14" s="97"/>
      <c r="Y14" s="100"/>
      <c r="Z14" s="101">
        <f>Z9+Z10+Z11+Z13</f>
        <v>0</v>
      </c>
    </row>
    <row r="15" spans="1:26" x14ac:dyDescent="0.25">
      <c r="A15" s="2"/>
      <c r="B15" s="2"/>
      <c r="C15" s="19"/>
      <c r="D15" s="11"/>
      <c r="E15" s="20"/>
      <c r="F15" s="21"/>
      <c r="G15" s="22"/>
      <c r="H15" s="21"/>
      <c r="I15" s="23"/>
      <c r="J15" s="23"/>
      <c r="K15" s="24"/>
      <c r="L15" s="24"/>
      <c r="M15" s="24"/>
      <c r="N15" s="24"/>
      <c r="O15" s="24"/>
      <c r="P15" s="25"/>
      <c r="Q15" s="25"/>
      <c r="R15" s="24"/>
      <c r="S15" s="26"/>
      <c r="T15" s="26"/>
      <c r="U15" s="24"/>
      <c r="V15" s="24"/>
      <c r="W15" s="25"/>
      <c r="X15" s="25"/>
      <c r="Y15" s="25"/>
      <c r="Z15" s="24"/>
    </row>
    <row r="16" spans="1:26" ht="42" customHeight="1" x14ac:dyDescent="0.2">
      <c r="A16" s="3"/>
      <c r="B16" s="162" t="s">
        <v>40</v>
      </c>
      <c r="C16" s="27" t="s">
        <v>41</v>
      </c>
      <c r="D16" s="28"/>
      <c r="E16" s="29"/>
      <c r="F16" s="30"/>
      <c r="G16" s="30"/>
      <c r="H16" s="31">
        <f>E16+F16+G16</f>
        <v>0</v>
      </c>
      <c r="I16" s="30"/>
      <c r="J16" s="32"/>
      <c r="K16" s="32">
        <f>I16*12/100</f>
        <v>0</v>
      </c>
      <c r="L16" s="32">
        <f>I16*2.436/100</f>
        <v>0</v>
      </c>
      <c r="M16" s="32"/>
      <c r="N16" s="32">
        <f>I16*4/100</f>
        <v>0</v>
      </c>
      <c r="O16" s="32">
        <f>H16*8.333/100</f>
        <v>0</v>
      </c>
      <c r="P16" s="32">
        <f>E16*4.17/100</f>
        <v>0</v>
      </c>
      <c r="Q16" s="32">
        <f>H16*8.333/100</f>
        <v>0</v>
      </c>
      <c r="R16" s="32">
        <f>H16*1/100</f>
        <v>0</v>
      </c>
      <c r="S16" s="32"/>
      <c r="T16" s="32">
        <f>H16+K16+L16+N16+O16+P16+Q16+R16+S16</f>
        <v>0</v>
      </c>
      <c r="U16" s="32">
        <f>T16*0.2</f>
        <v>0</v>
      </c>
      <c r="V16" s="32">
        <f t="shared" ref="V16" si="11">U16*0.19</f>
        <v>0</v>
      </c>
      <c r="W16" s="33">
        <f t="shared" ref="W16" si="12">T16+U16+V16</f>
        <v>0</v>
      </c>
      <c r="X16" s="33">
        <f>W16*D16</f>
        <v>0</v>
      </c>
      <c r="Y16" s="34"/>
      <c r="Z16" s="35">
        <f>X16*Y16</f>
        <v>0</v>
      </c>
    </row>
    <row r="17" spans="1:26" ht="31.5" customHeight="1" x14ac:dyDescent="0.2">
      <c r="A17" s="3"/>
      <c r="B17" s="163"/>
      <c r="C17" s="36" t="s">
        <v>42</v>
      </c>
      <c r="D17" s="37"/>
      <c r="E17" s="38"/>
      <c r="F17" s="39" t="s">
        <v>31</v>
      </c>
      <c r="G17" s="39"/>
      <c r="H17" s="40">
        <f>+E17</f>
        <v>0</v>
      </c>
      <c r="I17" s="39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2">
        <f>+E17</f>
        <v>0</v>
      </c>
      <c r="U17" s="32">
        <f>T17*0.18</f>
        <v>0</v>
      </c>
      <c r="V17" s="32"/>
      <c r="W17" s="33">
        <f>T17+U17+V17</f>
        <v>0</v>
      </c>
      <c r="X17" s="33">
        <f>W17*1</f>
        <v>0</v>
      </c>
      <c r="Y17" s="43"/>
      <c r="Z17" s="35">
        <f>X17*Y17</f>
        <v>0</v>
      </c>
    </row>
    <row r="18" spans="1:26" ht="29.25" customHeight="1" x14ac:dyDescent="0.2">
      <c r="A18" s="9"/>
      <c r="B18" s="164"/>
      <c r="C18" s="44" t="s">
        <v>43</v>
      </c>
      <c r="D18" s="45"/>
      <c r="E18" s="46"/>
      <c r="F18" s="47"/>
      <c r="G18" s="47"/>
      <c r="H18" s="48"/>
      <c r="I18" s="47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8">
        <f>+T16+T17</f>
        <v>0</v>
      </c>
      <c r="U18" s="49"/>
      <c r="V18" s="48"/>
      <c r="W18" s="48">
        <f>+W16+W17</f>
        <v>0</v>
      </c>
      <c r="X18" s="48">
        <f>+X16+X17</f>
        <v>0</v>
      </c>
      <c r="Y18" s="50"/>
      <c r="Z18" s="51">
        <f>+Z16+Z17</f>
        <v>0</v>
      </c>
    </row>
    <row r="19" spans="1:26" ht="15.75" customHeight="1" x14ac:dyDescent="0.2">
      <c r="A19" s="9"/>
      <c r="B19" s="158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60"/>
    </row>
    <row r="20" spans="1:26" ht="32.25" customHeight="1" x14ac:dyDescent="0.2">
      <c r="A20" s="3"/>
      <c r="B20" s="165" t="s">
        <v>44</v>
      </c>
      <c r="C20" s="122" t="s">
        <v>45</v>
      </c>
      <c r="D20" s="123"/>
      <c r="E20" s="124"/>
      <c r="F20" s="125"/>
      <c r="G20" s="125"/>
      <c r="H20" s="126">
        <f>(G20+F20+E20)</f>
        <v>0</v>
      </c>
      <c r="I20" s="125"/>
      <c r="J20" s="127"/>
      <c r="K20" s="127">
        <f>I20*12/100</f>
        <v>0</v>
      </c>
      <c r="L20" s="127">
        <f>I20*6.96/100</f>
        <v>0</v>
      </c>
      <c r="M20" s="127"/>
      <c r="N20" s="127">
        <f>I20*4/100</f>
        <v>0</v>
      </c>
      <c r="O20" s="127">
        <f>H20*8.333/100</f>
        <v>0</v>
      </c>
      <c r="P20" s="127">
        <f>E20*4.17/100</f>
        <v>0</v>
      </c>
      <c r="Q20" s="127">
        <f>H20*8.333/100</f>
        <v>0</v>
      </c>
      <c r="R20" s="127">
        <f>H20*1/100</f>
        <v>0</v>
      </c>
      <c r="S20" s="127"/>
      <c r="T20" s="127">
        <f>H20+K20+L20+N20+O20+P20+Q20+R20+S20</f>
        <v>0</v>
      </c>
      <c r="U20" s="127">
        <f>T20*0.2</f>
        <v>0</v>
      </c>
      <c r="V20" s="128">
        <f>U20*0.19</f>
        <v>0</v>
      </c>
      <c r="W20" s="129">
        <f>V20+U20+T20</f>
        <v>0</v>
      </c>
      <c r="X20" s="129">
        <f>W20*D20</f>
        <v>0</v>
      </c>
      <c r="Y20" s="130"/>
      <c r="Z20" s="131">
        <f>X20*Y20</f>
        <v>0</v>
      </c>
    </row>
    <row r="21" spans="1:26" ht="30.75" customHeight="1" x14ac:dyDescent="0.2">
      <c r="A21" s="9"/>
      <c r="B21" s="166"/>
      <c r="C21" s="132" t="s">
        <v>46</v>
      </c>
      <c r="D21" s="133"/>
      <c r="E21" s="134"/>
      <c r="F21" s="135"/>
      <c r="G21" s="136"/>
      <c r="H21" s="137"/>
      <c r="I21" s="136"/>
      <c r="J21" s="138"/>
      <c r="K21" s="138"/>
      <c r="L21" s="138"/>
      <c r="M21" s="138"/>
      <c r="N21" s="138"/>
      <c r="O21" s="138"/>
      <c r="P21" s="138"/>
      <c r="Q21" s="138"/>
      <c r="R21" s="138"/>
      <c r="S21" s="127" t="s">
        <v>31</v>
      </c>
      <c r="T21" s="137" t="s">
        <v>32</v>
      </c>
      <c r="U21" s="139"/>
      <c r="V21" s="137"/>
      <c r="W21" s="137"/>
      <c r="X21" s="137"/>
      <c r="Y21" s="140"/>
      <c r="Z21" s="141"/>
    </row>
    <row r="22" spans="1:26" ht="21.75" customHeight="1" x14ac:dyDescent="0.25">
      <c r="B22" s="161" t="s">
        <v>47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</row>
    <row r="23" spans="1:26" ht="15.75" customHeight="1" x14ac:dyDescent="0.25">
      <c r="B23" s="167"/>
      <c r="C23" s="143"/>
      <c r="D23" s="56">
        <f>D6+D10+D9+D11+D16+D20</f>
        <v>0</v>
      </c>
      <c r="Y23" s="52" t="s">
        <v>48</v>
      </c>
      <c r="Z23" s="53">
        <f>Z6+Z14+Z18+Z20</f>
        <v>0</v>
      </c>
    </row>
    <row r="24" spans="1:26" ht="15.75" customHeight="1" x14ac:dyDescent="0.2">
      <c r="B24" s="143"/>
      <c r="C24" s="143"/>
      <c r="E24" s="55"/>
    </row>
    <row r="25" spans="1:26" ht="15.75" customHeight="1" x14ac:dyDescent="0.2">
      <c r="B25" s="143"/>
      <c r="C25" s="143"/>
      <c r="Y25" s="54" t="s">
        <v>31</v>
      </c>
    </row>
    <row r="26" spans="1:26" ht="15.75" customHeight="1" x14ac:dyDescent="0.2">
      <c r="B26" s="143"/>
      <c r="C26" s="143"/>
      <c r="N26" s="54" t="s">
        <v>31</v>
      </c>
      <c r="O26" s="54" t="s">
        <v>49</v>
      </c>
      <c r="Z26" s="55"/>
    </row>
    <row r="27" spans="1:26" ht="15.75" customHeight="1" x14ac:dyDescent="0.2">
      <c r="B27" s="143"/>
      <c r="C27" s="143"/>
      <c r="N27" s="54" t="s">
        <v>31</v>
      </c>
      <c r="P27" s="54" t="s">
        <v>31</v>
      </c>
    </row>
    <row r="28" spans="1:26" ht="15.75" customHeight="1" x14ac:dyDescent="0.2">
      <c r="B28" s="143"/>
      <c r="C28" s="143"/>
      <c r="P28" s="54" t="s">
        <v>31</v>
      </c>
    </row>
    <row r="29" spans="1:26" ht="15.75" customHeight="1" x14ac:dyDescent="0.2">
      <c r="B29" s="143"/>
      <c r="C29" s="143"/>
    </row>
    <row r="30" spans="1:26" ht="15.75" customHeight="1" x14ac:dyDescent="0.2">
      <c r="B30" s="143"/>
      <c r="C30" s="143"/>
    </row>
    <row r="31" spans="1:26" ht="15.75" customHeight="1" x14ac:dyDescent="0.25">
      <c r="B31" s="142"/>
      <c r="C31" s="143"/>
      <c r="G31" s="168"/>
      <c r="H31" s="143"/>
      <c r="I31" s="143"/>
      <c r="J31" s="143"/>
      <c r="W31" s="17"/>
    </row>
    <row r="32" spans="1:26" ht="15.75" customHeight="1" x14ac:dyDescent="0.25">
      <c r="B32" s="142"/>
      <c r="C32" s="143"/>
    </row>
    <row r="33" spans="17:18" ht="15.75" customHeight="1" x14ac:dyDescent="0.2"/>
    <row r="34" spans="17:18" ht="15.75" customHeight="1" x14ac:dyDescent="0.2"/>
    <row r="35" spans="17:18" ht="15.75" customHeight="1" x14ac:dyDescent="0.2"/>
    <row r="36" spans="17:18" ht="15.75" customHeight="1" x14ac:dyDescent="0.2"/>
    <row r="37" spans="17:18" ht="15.75" customHeight="1" x14ac:dyDescent="0.2"/>
    <row r="38" spans="17:18" ht="15.75" customHeight="1" x14ac:dyDescent="0.2">
      <c r="Q38" s="54" t="s">
        <v>31</v>
      </c>
      <c r="R38" s="54" t="s">
        <v>31</v>
      </c>
    </row>
    <row r="39" spans="17:18" ht="15.75" customHeight="1" x14ac:dyDescent="0.2">
      <c r="Q39" s="54" t="s">
        <v>31</v>
      </c>
    </row>
    <row r="40" spans="17:18" ht="15.75" customHeight="1" x14ac:dyDescent="0.2">
      <c r="R40" s="54" t="s">
        <v>31</v>
      </c>
    </row>
    <row r="41" spans="17:18" ht="15.75" customHeight="1" x14ac:dyDescent="0.2"/>
    <row r="42" spans="17:18" ht="15.75" customHeight="1" x14ac:dyDescent="0.2"/>
    <row r="43" spans="17:18" ht="15.75" customHeight="1" x14ac:dyDescent="0.2"/>
    <row r="44" spans="17:18" ht="15.75" customHeight="1" x14ac:dyDescent="0.2"/>
    <row r="45" spans="17:18" ht="15.75" customHeight="1" x14ac:dyDescent="0.2"/>
    <row r="46" spans="17:18" ht="15.75" customHeight="1" x14ac:dyDescent="0.2"/>
    <row r="47" spans="17:18" ht="15.75" customHeight="1" x14ac:dyDescent="0.2"/>
    <row r="48" spans="17:1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B32:C32"/>
    <mergeCell ref="C1:Z1"/>
    <mergeCell ref="C2:Z3"/>
    <mergeCell ref="J4:R4"/>
    <mergeCell ref="S4:X4"/>
    <mergeCell ref="B6:B7"/>
    <mergeCell ref="B9:B14"/>
    <mergeCell ref="B19:Z19"/>
    <mergeCell ref="B22:U22"/>
    <mergeCell ref="B16:B18"/>
    <mergeCell ref="B20:B21"/>
    <mergeCell ref="B23:C30"/>
    <mergeCell ref="B31:C31"/>
    <mergeCell ref="G31:J31"/>
  </mergeCells>
  <pageMargins left="0.62992125984251968" right="0.23622047244094491" top="0.74803149606299213" bottom="0.74803149606299213" header="0" footer="0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ECONOMICA</vt:lpstr>
      <vt:lpstr>'PROPUESTA ECONOMICA'!Área_de_impresión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SECGERENCIA</cp:lastModifiedBy>
  <cp:lastPrinted>2024-01-30T15:52:27Z</cp:lastPrinted>
  <dcterms:created xsi:type="dcterms:W3CDTF">2015-02-24T12:29:48Z</dcterms:created>
  <dcterms:modified xsi:type="dcterms:W3CDTF">2024-02-06T14:00:59Z</dcterms:modified>
</cp:coreProperties>
</file>