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ECJURIDICA\Desktop\YANETH 2024\VARIOS OCTUBRE 2023\ACTIVIDADES JURIDICA 2023 ABRIL AGOSTO 2 2023\INFORMES CONTRATOS 2023\"/>
    </mc:Choice>
  </mc:AlternateContent>
  <bookViews>
    <workbookView xWindow="0" yWindow="0" windowWidth="20730" windowHeight="11760" firstSheet="1" activeTab="7"/>
  </bookViews>
  <sheets>
    <sheet name="CONTRATO DE OBRA " sheetId="16" r:id="rId1"/>
    <sheet name="COMPRAVENTA" sheetId="14" r:id="rId2"/>
    <sheet name="SUMINISTRO " sheetId="12" r:id="rId3"/>
    <sheet name="INTERVENTORIA" sheetId="13" r:id="rId4"/>
    <sheet name="PRESTACION SERVICIOS " sheetId="18" r:id="rId5"/>
    <sheet name="PRESTACION SERVICIOS PROF" sheetId="20" r:id="rId6"/>
    <sheet name="ARRENDAMIENTO" sheetId="10" r:id="rId7"/>
    <sheet name="RESUMEN (2)" sheetId="15" r:id="rId8"/>
  </sheets>
  <definedNames>
    <definedName name="_xlnm._FilterDatabase" localSheetId="6" hidden="1">ARRENDAMIENTO!$A$4:$G$9</definedName>
    <definedName name="_xlnm._FilterDatabase" localSheetId="1" hidden="1">COMPRAVENTA!$A$4:$G$13</definedName>
    <definedName name="_xlnm._FilterDatabase" localSheetId="0" hidden="1">'CONTRATO DE OBRA '!$A$4:$I$8</definedName>
    <definedName name="_xlnm._FilterDatabase" localSheetId="3" hidden="1">INTERVENTORIA!$A$4:$J$8</definedName>
    <definedName name="_xlnm._FilterDatabase" localSheetId="4" hidden="1">'PRESTACION SERVICIOS '!$A$4:$K$14</definedName>
    <definedName name="_xlnm._FilterDatabase" localSheetId="5" hidden="1">'PRESTACION SERVICIOS PROF'!$A$4:$M$20</definedName>
    <definedName name="_xlnm._FilterDatabase" localSheetId="2" hidden="1">'SUMINISTRO '!$A$4:$J$6</definedName>
    <definedName name="_xlnm.Print_Titles" localSheetId="6">ARRENDAMIENTO!$1:$4</definedName>
    <definedName name="_xlnm.Print_Titles" localSheetId="1">COMPRAVENTA!$1:$4</definedName>
    <definedName name="_xlnm.Print_Titles" localSheetId="0">'CONTRATO DE OBRA '!$1:$4</definedName>
    <definedName name="_xlnm.Print_Titles" localSheetId="3">INTERVENTORIA!$1:$4</definedName>
    <definedName name="_xlnm.Print_Titles" localSheetId="4">'PRESTACION SERVICIOS '!$2:$4</definedName>
    <definedName name="_xlnm.Print_Titles" localSheetId="5">'PRESTACION SERVICIOS PROF'!$2:$4</definedName>
    <definedName name="_xlnm.Print_Titles" localSheetId="2">'SUMINISTRO '!$1:$4</definedName>
  </definedNames>
  <calcPr calcId="152511"/>
</workbook>
</file>

<file path=xl/calcChain.xml><?xml version="1.0" encoding="utf-8"?>
<calcChain xmlns="http://schemas.openxmlformats.org/spreadsheetml/2006/main">
  <c r="D25" i="15" l="1"/>
  <c r="D9" i="15"/>
  <c r="C9" i="15"/>
  <c r="D8" i="15"/>
  <c r="C8" i="15"/>
  <c r="I15" i="18"/>
  <c r="D12" i="15" l="1"/>
  <c r="C12" i="15"/>
  <c r="D11" i="15"/>
  <c r="C11" i="15"/>
  <c r="K20" i="20"/>
  <c r="K19" i="20"/>
  <c r="K18" i="20"/>
  <c r="C14" i="15" l="1"/>
  <c r="I7" i="12" l="1"/>
  <c r="I9" i="12"/>
  <c r="F11" i="14"/>
  <c r="D10" i="15" l="1"/>
  <c r="C10" i="15"/>
  <c r="D24" i="15"/>
  <c r="D18" i="15"/>
  <c r="C25" i="15" l="1"/>
  <c r="C13" i="15"/>
  <c r="F12" i="14" l="1"/>
  <c r="F10" i="10"/>
  <c r="F11" i="10" s="1"/>
  <c r="I6" i="13" l="1"/>
  <c r="I7" i="13" l="1"/>
  <c r="D13" i="15" s="1"/>
  <c r="C24" i="15"/>
  <c r="C21" i="15" l="1"/>
  <c r="L4" i="20" l="1"/>
  <c r="D21" i="15"/>
  <c r="D14" i="15" l="1"/>
  <c r="D16" i="15" l="1"/>
  <c r="J4" i="18" l="1"/>
  <c r="D27" i="15" l="1"/>
  <c r="C27" i="15"/>
  <c r="C30" i="15" l="1"/>
  <c r="D30" i="15" l="1"/>
</calcChain>
</file>

<file path=xl/comments1.xml><?xml version="1.0" encoding="utf-8"?>
<comments xmlns="http://schemas.openxmlformats.org/spreadsheetml/2006/main">
  <authors>
    <author>SECJURIDICA</author>
  </authors>
  <commentList>
    <comment ref="I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comments2.xml><?xml version="1.0" encoding="utf-8"?>
<comments xmlns="http://schemas.openxmlformats.org/spreadsheetml/2006/main">
  <authors>
    <author>SECJURIDICA</author>
  </authors>
  <commentList>
    <comment ref="G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comments3.xml><?xml version="1.0" encoding="utf-8"?>
<comments xmlns="http://schemas.openxmlformats.org/spreadsheetml/2006/main">
  <authors>
    <author>SECJURIDICA</author>
  </authors>
  <commentList>
    <comment ref="J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comments4.xml><?xml version="1.0" encoding="utf-8"?>
<comments xmlns="http://schemas.openxmlformats.org/spreadsheetml/2006/main">
  <authors>
    <author>SECJURIDICA</author>
  </authors>
  <commentList>
    <comment ref="G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sharedStrings.xml><?xml version="1.0" encoding="utf-8"?>
<sst xmlns="http://schemas.openxmlformats.org/spreadsheetml/2006/main" count="235" uniqueCount="148">
  <si>
    <t>OBJETO</t>
  </si>
  <si>
    <t>NOMBRE</t>
  </si>
  <si>
    <t>INICIO</t>
  </si>
  <si>
    <t>VALOR</t>
  </si>
  <si>
    <t>HOMO</t>
  </si>
  <si>
    <t>PROYECTO</t>
  </si>
  <si>
    <t>TIPOLOGIA DE LOS CONTRATOS</t>
  </si>
  <si>
    <t>CPS</t>
  </si>
  <si>
    <t>Contratos de Prestación de Servicios- ESE HOMO</t>
  </si>
  <si>
    <t>Contratos de prestación de servicios- CONVENIOS</t>
  </si>
  <si>
    <t>CABS</t>
  </si>
  <si>
    <t>Contratos de adquisición de bienes y suministros- ESE HOMO</t>
  </si>
  <si>
    <t>Contratos de adquisición de bienes y suministros-CONVENIOS</t>
  </si>
  <si>
    <t>CV</t>
  </si>
  <si>
    <t>Contratos de Compra-Venta - ESE HOMO</t>
  </si>
  <si>
    <t>Contratos de Compra-Venta-CONVENIOS</t>
  </si>
  <si>
    <t>CO</t>
  </si>
  <si>
    <t>Contratos de obra-ESE HOMO</t>
  </si>
  <si>
    <t>Contratos de obra-CONVENIOS</t>
  </si>
  <si>
    <t>ARR</t>
  </si>
  <si>
    <t>Contratos de arrendamiento-ARR (HOMO arrendador)</t>
  </si>
  <si>
    <t>Contratos de arrendamiento-(HOMO arrendatario)-ESE HOMO</t>
  </si>
  <si>
    <t>Contratos de arrendamiento (HOMO arrendatario)-CONVENIOS</t>
  </si>
  <si>
    <t>No. CONTRATO</t>
  </si>
  <si>
    <t>No. CONTRATOS</t>
  </si>
  <si>
    <t xml:space="preserve"> CONTRATACION CON CARGO A CONVENIOS</t>
  </si>
  <si>
    <t xml:space="preserve"> CONTRATACION A CARGO DE LA ESE HOMO</t>
  </si>
  <si>
    <t xml:space="preserve"> CONTRATACION EN LA QUE LA ESE HOMO RECIBE PAGO POR ARRENDAMIENTO</t>
  </si>
  <si>
    <t>CI</t>
  </si>
  <si>
    <t>RESUMEN CONTRATOS QUE INICIARON ENTRE EL</t>
  </si>
  <si>
    <t>TERMINA</t>
  </si>
  <si>
    <t>TOTAL</t>
  </si>
  <si>
    <t xml:space="preserve"> (No se incluye el valor que se recibe por arrendamiento</t>
  </si>
  <si>
    <t>CONTRATOS DE ARRENDAMIENTO</t>
  </si>
  <si>
    <t>CONTRATOS DE COMPRAVENTA</t>
  </si>
  <si>
    <t>OBJETO DEL 
CONTRATO</t>
  </si>
  <si>
    <t xml:space="preserve">FECHA DE INICIO         </t>
  </si>
  <si>
    <t xml:space="preserve">FECHA  TERMINACION  </t>
  </si>
  <si>
    <t>VALOR 
CONTRATO (DIGITAR SIN PUNTOS NI COMAS LOS NROS.)</t>
  </si>
  <si>
    <t>MODALIDAD (Homo o Convenio: nombre del convenio)</t>
  </si>
  <si>
    <t>NÚMERO DEL  CONTRATO</t>
  </si>
  <si>
    <t>NOMBRE
CONTRATISTA</t>
  </si>
  <si>
    <t xml:space="preserve">TOTAL </t>
  </si>
  <si>
    <t xml:space="preserve">HOMO </t>
  </si>
  <si>
    <t>CONTRATOS DE OBRA</t>
  </si>
  <si>
    <t xml:space="preserve">CONTRATOS DE PRESTACION DE SERVICIOS </t>
  </si>
  <si>
    <t xml:space="preserve">CONVENIO </t>
  </si>
  <si>
    <t>CONVENIO</t>
  </si>
  <si>
    <t>CPSP</t>
  </si>
  <si>
    <t>Contratos de Prestación de Servicios Profesionales - ESE HOMO</t>
  </si>
  <si>
    <t>Contratos de prestación de servicios Profesionales - CONVENIOS</t>
  </si>
  <si>
    <t>Contrato de Interventoría CONVENIO</t>
  </si>
  <si>
    <t xml:space="preserve">Contrato de Interventoría HOMO </t>
  </si>
  <si>
    <t>VALOR ADICION No 1</t>
  </si>
  <si>
    <t xml:space="preserve">VALOR ADICION </t>
  </si>
  <si>
    <t xml:space="preserve">VALOR CONTRATO </t>
  </si>
  <si>
    <t xml:space="preserve">VALOR TOTAL </t>
  </si>
  <si>
    <t>FECHA DE PRORROGA/ADICION</t>
  </si>
  <si>
    <t xml:space="preserve">VALOR TOTAL DEL CONTRATO </t>
  </si>
  <si>
    <t>FECHA DE PRORROGA Y ADICION</t>
  </si>
  <si>
    <t xml:space="preserve">CONTRATOS DE PRESTACION DE SERVICIOS PROFESIONALES </t>
  </si>
  <si>
    <t xml:space="preserve">CONVENIOS </t>
  </si>
  <si>
    <t>FECHA PRORROGA       (Corresponde a la fecha de elaboración)</t>
  </si>
  <si>
    <t>01 DE NOVIEMBRE DE 2023 A 30 DE NOVIEMBRE  DE 2023</t>
  </si>
  <si>
    <t xml:space="preserve">MODALIDAD </t>
  </si>
  <si>
    <t xml:space="preserve">CONTRATOS DE SUMINISTRO </t>
  </si>
  <si>
    <t>CONTRATOS DE INTERVENTORIA</t>
  </si>
  <si>
    <t>FECHA DE PRORROGA Y ADICION 2</t>
  </si>
  <si>
    <t>VALOR ADICION No 2</t>
  </si>
  <si>
    <t>|</t>
  </si>
  <si>
    <t>01 DE DICIEMRBE DE 2023 A 30 DE DICIEMBRE DE 2023</t>
  </si>
  <si>
    <t>01 DE DICIEMBRE DE 2023 A 30 DE DICIEMBRE  DE 2023</t>
  </si>
  <si>
    <t>1 DE DICIEMBRE  DE 2023 A 30 DE DICIEMBRE DE 2023</t>
  </si>
  <si>
    <t>1 DE DICIEMBRE DE  2023 A  30 DE DICIEMBRE  DE 2023</t>
  </si>
  <si>
    <t>01 DE DICIEMBRE DE  2023 A 30 DE DICIEMBRE DE 2023</t>
  </si>
  <si>
    <t>1 DE DICIEMBRE   A 30 DE DICIEMBRE  DE 2023</t>
  </si>
  <si>
    <r>
      <t xml:space="preserve">TOTAL CONTRATACION VIGENCIA 1 DE DICIEMBRE   DE 2023 A 30 DE DICIEMBRE   DE 2023                </t>
    </r>
    <r>
      <rPr>
        <sz val="14"/>
        <color theme="9" tint="-0.499984740745262"/>
        <rFont val="Cambria"/>
        <family val="1"/>
      </rPr>
      <t xml:space="preserve">(No se incluye el valor que se recibe por arrendamiento </t>
    </r>
  </si>
  <si>
    <t>2023CV015</t>
  </si>
  <si>
    <t>IMPRESOS PANORAMA LITOGRAFIA LTDA.</t>
  </si>
  <si>
    <r>
      <t xml:space="preserve">Compra de material didáctico y guías de apoyo para la implementación del Programa </t>
    </r>
    <r>
      <rPr>
        <b/>
        <sz val="12"/>
        <color theme="1"/>
        <rFont val="Arial Narrow"/>
        <family val="2"/>
      </rPr>
      <t>mhGAP</t>
    </r>
    <r>
      <rPr>
        <sz val="12"/>
        <color theme="1"/>
        <rFont val="Arial Narrow"/>
        <family val="2"/>
      </rPr>
      <t>,</t>
    </r>
    <r>
      <rPr>
        <sz val="12"/>
        <color rgb="FF202124"/>
        <rFont val="Arial Narrow"/>
        <family val="2"/>
      </rPr>
      <t xml:space="preserve"> programa de acción para superar las brechas en salud mental de acuerdo al </t>
    </r>
    <r>
      <rPr>
        <b/>
        <sz val="12"/>
        <color rgb="FF202124"/>
        <rFont val="Arial Narrow"/>
        <family val="2"/>
      </rPr>
      <t>convenio</t>
    </r>
    <r>
      <rPr>
        <sz val="12"/>
        <color rgb="FF202124"/>
        <rFont val="Arial Narrow"/>
        <family val="2"/>
      </rPr>
      <t xml:space="preserve"> </t>
    </r>
    <r>
      <rPr>
        <b/>
        <sz val="12"/>
        <color theme="1"/>
        <rFont val="Arial Narrow"/>
        <family val="2"/>
      </rPr>
      <t>interadministrativo N° PSPJ 4181</t>
    </r>
    <r>
      <rPr>
        <sz val="12"/>
        <color theme="1"/>
        <rFont val="Arial Narrow"/>
        <family val="2"/>
      </rPr>
      <t xml:space="preserve"> </t>
    </r>
    <r>
      <rPr>
        <b/>
        <sz val="12"/>
        <color theme="1"/>
        <rFont val="Arial Narrow"/>
        <family val="2"/>
      </rPr>
      <t xml:space="preserve"> </t>
    </r>
    <r>
      <rPr>
        <sz val="12"/>
        <color rgb="FF202124"/>
        <rFont val="Arial Narrow"/>
        <family val="2"/>
      </rPr>
      <t>suscrito entre la  E.S.E Hospital Mental de Antioquia HOMO y la OIM</t>
    </r>
  </si>
  <si>
    <t>2023CABS028</t>
  </si>
  <si>
    <t xml:space="preserve">LA COCINA DE LUIS S.A.S  </t>
  </si>
  <si>
    <t>Suministro continuo de alimentación normal y terapéutica a los pacientes de todos los servicios hospitalarios y del servicio de cafetería pública y restaurante de la Empresa Social del Estado hospital mental de Antioquia – HOMO</t>
  </si>
  <si>
    <t>2023CPS274</t>
  </si>
  <si>
    <t>LUIS EDUARDO GUTIERREZ TABORDA</t>
  </si>
  <si>
    <t>2023CPS275</t>
  </si>
  <si>
    <t>JUAN DIEGO POSADA BETANCUR</t>
  </si>
  <si>
    <t>2023CPS277</t>
  </si>
  <si>
    <t>2023CPS278</t>
  </si>
  <si>
    <t>ANDRES FELIPE CASTAÑEDA RAMIREZ</t>
  </si>
  <si>
    <t>2023CPS279</t>
  </si>
  <si>
    <t>LEYDER STIVIN MOSQUERA RAMIREZ</t>
  </si>
  <si>
    <t>Prestar servicios como Tallerista en deportes en el marco del convenio 05008002022 para la atención especializada a los niños, niñas, adolescentes y adultos que tienen un proceso administrativo de restablecimiento de derechos abierto a su favor en la modalidad internado, según convenio interadministrativo suscrito con el Instituto Colombiano de Bienestar Familiar – ICBF</t>
  </si>
  <si>
    <t>Prestación de servicios como formador/educador para la atención integral a NNA con patología dual, sus familias y de la Unidad de Niñez, dentro de la ejecución del Contrato interadministrativo 4600097440 de 2023 celebrado entre la ESE HOSPITAL MENTAL DE ANTIOQUIA y la Secretaria de Inclusión Social, Familia y Derechos Humanos de la Alcaldía de Medellín; para la Atención con enfoque Multimodal a Niños, Niñas y Adolescentes con trastornos mentales a través de atención especializada</t>
  </si>
  <si>
    <t>Prestar servicios como Tallerista en deportes en el marco del convenio para la atención especializada a los niños, niñas, adolescentes y adultos que tienen un proceso administrativo de restablecimiento de derechos abierto a su favor en la modalidad internado, según convenio interadministrativo suscrito con el Instituto Colombiano de Bienestar Familiar – ICBF</t>
  </si>
  <si>
    <t>Prestar servicios como Tallerista en Artes Escénicas en el marco del convenio para la atención especializada a los niños, niñas, adolescentes y adultos que tienen un proceso administrativo de restablecimiento de derechos abierto a su favor en la modalidad internado, según convenio interadministrativo suscrito con el Instituto Colombiano de Bienestar Familiar – ICBF</t>
  </si>
  <si>
    <r>
      <t xml:space="preserve">. </t>
    </r>
    <r>
      <rPr>
        <sz val="12"/>
        <color theme="1"/>
        <rFont val="Arial Narrow"/>
        <family val="2"/>
      </rPr>
      <t>Prestación de servicios de auxiliar administrativo, en el marco de la ejecución del contrato interadministrativo No. 4600015180, suscrito con el Departamento de Antioquia, cuyo objeto es contrato interadministrativo para el fortalecimiento de las líneas 3, 4 y 5 del plan de desarrollo “unidos por la vida 2020-2023” de la Secretaria de Asuntos Institucionales, Paz y No Violencia; la Secretaria de Seguridad y Justicia; el Departamento Administrativo de Gestión del Riesgo de Desastres – DAGRAN-; y la Gerencia de Municipios del Departamento de Antioquia</t>
    </r>
  </si>
  <si>
    <t>CONVENIO ICBF</t>
  </si>
  <si>
    <t>CONVENIO DUAL</t>
  </si>
  <si>
    <t>CONVENIO GOBIERNO</t>
  </si>
  <si>
    <t>2023CPSP758</t>
  </si>
  <si>
    <t>KATERINE RESTREPO ALVAREZ</t>
  </si>
  <si>
    <t>2023CPSP759</t>
  </si>
  <si>
    <t>SINDY PEREZ PESTANA</t>
  </si>
  <si>
    <t>2023CPSP760</t>
  </si>
  <si>
    <t>LEIDY JOHANA ALVARADO GOMEZ</t>
  </si>
  <si>
    <t>2023CPSP761</t>
  </si>
  <si>
    <t>ALEJANDRA VANESA BUSTAMANTE HERNANDEZ</t>
  </si>
  <si>
    <t>2023CPSP762</t>
  </si>
  <si>
    <t>YELITZA AUDREY TABORDA BARRIENTOS</t>
  </si>
  <si>
    <t>2023CPSP763</t>
  </si>
  <si>
    <t>LINA MARCELA MUÑOZ MUNERA</t>
  </si>
  <si>
    <t>2023CPSP764</t>
  </si>
  <si>
    <t>MIRYAM JOHANNA RODAS RAMIREZ</t>
  </si>
  <si>
    <t>2023CPSP765</t>
  </si>
  <si>
    <t>PAULA ANDREA VALLEJO ESPITIA</t>
  </si>
  <si>
    <t>2023CPSP766</t>
  </si>
  <si>
    <t>LUIS MIGUEL CADAVID CADAVID</t>
  </si>
  <si>
    <t>2023CPSP767</t>
  </si>
  <si>
    <t>ISMARY GUERRA CAÑAS</t>
  </si>
  <si>
    <t>2023CPSP768</t>
  </si>
  <si>
    <t xml:space="preserve">MARYI LISET QUENGUA ORTIZ </t>
  </si>
  <si>
    <t>2023CPSP769</t>
  </si>
  <si>
    <t xml:space="preserve">ZULEIMA DEOSSA VARGAS  </t>
  </si>
  <si>
    <t>2023CPSP770</t>
  </si>
  <si>
    <t>PAULA ANDREA MOLINA OSORIO</t>
  </si>
  <si>
    <r>
      <t>Prestación de  Servicios Profesionales de Trabajo Social, de acuerdo a las necesidades de la ESE Hospital Mental de Antioquia Maria Upegui – HOMO</t>
    </r>
    <r>
      <rPr>
        <b/>
        <sz val="11.5"/>
        <color theme="1"/>
        <rFont val="Arial Narrow"/>
        <family val="2"/>
      </rPr>
      <t xml:space="preserve"> </t>
    </r>
    <r>
      <rPr>
        <b/>
        <sz val="11.5"/>
        <color rgb="FF000000"/>
        <rFont val="Arial Narrow"/>
        <family val="2"/>
      </rPr>
      <t>Parágrafo:</t>
    </r>
    <r>
      <rPr>
        <sz val="11.5"/>
        <color rgb="FF000000"/>
        <rFont val="Arial Narrow"/>
        <family val="2"/>
      </rPr>
      <t xml:space="preserve"> </t>
    </r>
    <r>
      <rPr>
        <sz val="11.5"/>
        <color theme="1"/>
        <rFont val="Arial Narrow"/>
        <family val="2"/>
      </rPr>
      <t>Las actividades objeto del presente estudio previo deberán ser desempeñadas en la sede principal de la institución hospitalaria ubicada en la calle 38 N° 55-310 del municipio de Bello.</t>
    </r>
    <r>
      <rPr>
        <b/>
        <sz val="11.5"/>
        <color theme="1"/>
        <rFont val="Arial Narrow"/>
        <family val="2"/>
      </rPr>
      <t xml:space="preserve"> </t>
    </r>
    <r>
      <rPr>
        <sz val="11.5"/>
        <color theme="1"/>
        <rFont val="Arial Narrow"/>
        <family val="2"/>
      </rPr>
      <t>No obstante, lo anterior y de acuerdo con la necesidad del bien, obra o servicio que se contrate, las actividades podrán ser ejecutadas en lugares diferentes, sin que esto implique modificación alguna a las condiciones contractuales</t>
    </r>
  </si>
  <si>
    <t>Prestación de servicios profesionales en Psicología Clínica de acuerdo a las necesidades de la E.S.E Hospital Mental de Antioquia María Upegui - HOMO en consulta externa, hospitalización y grupos psicoeducativos que así lo requieran</t>
  </si>
  <si>
    <t>Prestar servicios profesionales como Profesional de Área en el marco del convenio para la atención especializada a los niños, niñas, adolescentes y adultos que tienen un proceso administrativo de restablecimiento de derechos abierto a su favor en la modalidad internado, según convenio interadministrativo suscrito con el Instituto Colombiano de Bienestar Familiar – ICBF</t>
  </si>
  <si>
    <t>Prestar servicios profesionales como Gestor de caso en el marco del convenio para la atención especializada a los niños, niñas, adolescentes y adultos que tienen un proceso administrativo de restablecimiento de derechos abierto a su favor en la modalidad internado, según convenio interadministrativo suscrito con el Instituto Colombiano de Bienestar Familiar – ICBF</t>
  </si>
  <si>
    <r>
      <t>Prestar servicios profesionales como Trabajador (a) Social en</t>
    </r>
    <r>
      <rPr>
        <sz val="11"/>
        <color theme="1"/>
        <rFont val="Arial Narrow"/>
        <family val="2"/>
      </rPr>
      <t xml:space="preserve"> </t>
    </r>
    <r>
      <rPr>
        <sz val="12"/>
        <color theme="1"/>
        <rFont val="Arial Narrow"/>
        <family val="2"/>
      </rPr>
      <t>el marco del convenio interadministrativo para la atención especializada a los niños, niñas, adolescentes y adultos que tienen un proceso administrativo de restablecimiento de derechos abierto a su favor en la modalidad internado, según contrato interadministrativo suscrito con el Instituto Colombiano de Bienestar Familiar – ICBF</t>
    </r>
  </si>
  <si>
    <t>Prestar servicios profesionales como Gestor de caso en el marco del convenio para la atención especializada a los niños, niñas, adolescentes y adultos que tienen un proceso administrativo de restablecimiento de derechos abierto a su favor en la modalidad internado, según convenio interadministrativo suscrito con el Instituto Colombiano de Bienestar Familiar – ICB</t>
  </si>
  <si>
    <t>Prestar servicios profesionales como jefe de Enfermería para apoyar la coordinación del programa CPI en el marco del convenio para la atención especializada a los niños, niñas, adolescentes y adultos que tienen un proceso administrativo de restablecimiento de derechos abierto a su favor en la modalidad internado, según convenio interadministrativo suscrito con el Instituto Colombiano de Bienestar Familiar – ICBF</t>
  </si>
  <si>
    <t>Prestar servicios profesionales como Psicólogo (a) en el marco del convenio interadministrativo para la atención especializada a los niños, niñas, adolescentes y adultos que tienen un proceso administrativo de restablecimiento de derechos abierto a su favor en la modalidad internado, según contrato interadministrativo suscrito con el Instituto Colombiano de Bienestar Familiar – ICBF</t>
  </si>
  <si>
    <t>Prestar servicios profesionales como nutricionista en el marco del convenio para la atención especializada a los niños, niñas, adolescentes y adultos que tienen un proceso administrativo de restablecimiento de derechos abierto a su favor en la modalidad internado, según convenio interadministrativo suscrito con el Instituto Colombiano de Bienestar Familiar – ICBF</t>
  </si>
  <si>
    <t xml:space="preserve">Prestar servicios profesionales como Trabajador (a) Social en el marco del convenio para la atención especializada a los niños, niñas, adolescentes y adultos que tienen un proceso administrativo de restablecimiento de derechos abierto a su favor en la modalidad internado, según convenio interadministrativo suscrito con el Instituto Colombiano de Bienestar Familiar – ICBF. </t>
  </si>
  <si>
    <t>2023CPS272</t>
  </si>
  <si>
    <t>EMPRESA DE GENERACION Y PROMOCION DE ENERGIA DE ANTIOQUIA S.A E.S.P GEN+ S.A.  E.S.P.</t>
  </si>
  <si>
    <t>2023CPS273</t>
  </si>
  <si>
    <t>ALMERA INFORMATION MANAGEMENT S.A.S</t>
  </si>
  <si>
    <t>2023CPS276</t>
  </si>
  <si>
    <t>IMAGROUP COLOMBIA S.A.S.</t>
  </si>
  <si>
    <t>2023CPS280</t>
  </si>
  <si>
    <t>INVERSIONES ALIMENTICIAS LA PAMPA S.A.</t>
  </si>
  <si>
    <t>Prestación de servicio para Diagnóstico de eficiencia energética en la ESE HOSPITAL MENTAL DE ANTIOQUIA MARIA UPEGUI – HOMO</t>
  </si>
  <si>
    <t>Prestación de servicios de parametrización, configuración y puesta en marcha del software ALMERA – SGI– para a la Empresa Social del Estado Hospital Mental de Antioquia María Upegui – HOMO</t>
  </si>
  <si>
    <t xml:space="preserve">Prestación de servicio de apoyo logístico para la realización de un taller lúdico pedagógico de No violencia, garantías de protección de DD HH y construcción de paz para 150 contratistas y empleados adscritos a la Secretaría de Asuntos Institucionales, Paz y Noviolencia, en el marco de la ejecución del contrato interadministrativo No. 4600015180, suscrito con el Departamento de Antioquia, cuyo objeto es: “Contrato Interadministrativo para el fortalecimiento de las líneas 3, 4 y 5 del plan de desarrollo “Unidos Por La Vida 2020-2023” de la Secretaría de Asuntos Institucionales, Paz y No Violencia; la Secretaría de Seguridad y Justicia; el Departamento Administrativo de Gestión del Riesgo de Desastres – DAGRAN-; y la Gerencia de Municipios del Departamento de Antioquia  </t>
  </si>
  <si>
    <t>: Prestación de servicio de apoyo logístico para el desarrollo de la actividad de “Socialización balance gestión del riesgo de desastres en Antioquia 2023-2023” para los contratistas y directivos adscritos al Departamento Administrativo de Gestión del Riego de Antioquia DAGRAN, en el marco de la ejecución del contrato interadministrativo No. 4600015180, suscrito con el Departamento de Antioquia, cuyo objeto es: “Contrato Interadministrativo para el fortalecimiento de las líneas 3, 4 y 5 del plan de desarrollo “Unidos Por La Vida 2020-2023” de la Secretaría de Asuntos Institucionales, Paz y No Violencia; la Secretaría de Seguridad y Justicia; el Departamento Administrativo de Gestión del Riesgo de Desastres – DAGRAN-; y la Gerencia de Municipios del Departamento de Antioquia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</si>
</sst>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_(&quot;$&quot;\ * \(#,##0\);_(&quot;$&quot;\ * &quot;-&quot;??_);_(@_)"/>
    <numFmt numFmtId="166" formatCode="_-&quot;$&quot;\ * #,##0_-;\-&quot;$&quot;\ * #,##0_-;_-&quot;$&quot;\ * &quot;-&quot;??_-;_-@_-"/>
    <numFmt numFmtId="167" formatCode="[$$-240A]\ #,##0;[Red][$$-240A]\ #,##0"/>
  </numFmts>
  <fonts count="43" x14ac:knownFonts="1">
    <font>
      <sz val="11"/>
      <color theme="1"/>
      <name val="Calibri"/>
      <family val="2"/>
      <scheme val="minor"/>
    </font>
    <font>
      <sz val="11"/>
      <color theme="1"/>
      <name val="Calibri"/>
      <family val="2"/>
      <scheme val="minor"/>
    </font>
    <font>
      <sz val="10"/>
      <name val="Arial"/>
      <family val="2"/>
    </font>
    <font>
      <sz val="8"/>
      <name val="Arial"/>
      <family val="2"/>
    </font>
    <font>
      <sz val="8"/>
      <color indexed="81"/>
      <name val="Arial Narrow"/>
      <family val="2"/>
    </font>
    <font>
      <sz val="9"/>
      <color indexed="81"/>
      <name val="Tahoma"/>
      <family val="2"/>
    </font>
    <font>
      <sz val="16"/>
      <color theme="1"/>
      <name val="Arial"/>
      <family val="2"/>
    </font>
    <font>
      <b/>
      <sz val="10"/>
      <name val="Arial Narrow"/>
      <family val="2"/>
    </font>
    <font>
      <sz val="10"/>
      <name val="Arial Narrow"/>
      <family val="2"/>
    </font>
    <font>
      <b/>
      <sz val="18"/>
      <name val="Calibri"/>
      <family val="2"/>
      <scheme val="minor"/>
    </font>
    <font>
      <sz val="11"/>
      <color theme="1"/>
      <name val="Arial"/>
      <family val="2"/>
    </font>
    <font>
      <b/>
      <sz val="11"/>
      <color rgb="FF385723"/>
      <name val="Arial"/>
      <family val="2"/>
    </font>
    <font>
      <b/>
      <sz val="14"/>
      <color rgb="FF385723"/>
      <name val="Arial"/>
      <family val="2"/>
    </font>
    <font>
      <sz val="11"/>
      <name val="Calibri"/>
      <family val="2"/>
      <scheme val="minor"/>
    </font>
    <font>
      <b/>
      <sz val="11"/>
      <name val="Calibri"/>
      <family val="2"/>
      <scheme val="minor"/>
    </font>
    <font>
      <sz val="11"/>
      <color theme="1"/>
      <name val="Cambria"/>
      <family val="1"/>
    </font>
    <font>
      <b/>
      <sz val="11"/>
      <color theme="1"/>
      <name val="Calibri"/>
      <family val="2"/>
      <scheme val="minor"/>
    </font>
    <font>
      <b/>
      <sz val="14"/>
      <color rgb="FF385723"/>
      <name val="Cambria"/>
      <family val="1"/>
    </font>
    <font>
      <b/>
      <sz val="14"/>
      <name val="Cambria"/>
      <family val="1"/>
    </font>
    <font>
      <sz val="14"/>
      <color rgb="FF000000"/>
      <name val="Cambria"/>
      <family val="1"/>
    </font>
    <font>
      <sz val="14"/>
      <name val="Cambria"/>
      <family val="1"/>
    </font>
    <font>
      <b/>
      <sz val="14"/>
      <color theme="1"/>
      <name val="Cambria"/>
      <family val="1"/>
    </font>
    <font>
      <sz val="14"/>
      <color rgb="FFFF0000"/>
      <name val="Cambria"/>
      <family val="1"/>
    </font>
    <font>
      <vertAlign val="superscript"/>
      <sz val="14"/>
      <color theme="1"/>
      <name val="Cambria"/>
      <family val="1"/>
    </font>
    <font>
      <b/>
      <sz val="14"/>
      <color theme="9" tint="-0.499984740745262"/>
      <name val="Cambria"/>
      <family val="1"/>
    </font>
    <font>
      <sz val="14"/>
      <color theme="9" tint="-0.499984740745262"/>
      <name val="Cambria"/>
      <family val="1"/>
    </font>
    <font>
      <sz val="11"/>
      <color theme="1"/>
      <name val="Arial Narrow"/>
      <family val="2"/>
    </font>
    <font>
      <sz val="12"/>
      <color theme="1"/>
      <name val="Arial Narrow"/>
      <family val="2"/>
    </font>
    <font>
      <sz val="9"/>
      <color theme="1"/>
      <name val="Arial"/>
      <family val="2"/>
    </font>
    <font>
      <b/>
      <sz val="8"/>
      <name val="Arial"/>
      <family val="2"/>
    </font>
    <font>
      <sz val="12"/>
      <color rgb="FF000000"/>
      <name val="Arial Narrow"/>
      <family val="2"/>
    </font>
    <font>
      <sz val="11"/>
      <name val="Cambria"/>
      <family val="1"/>
    </font>
    <font>
      <sz val="11"/>
      <color rgb="FF000000"/>
      <name val="Arial Narrow"/>
      <family val="2"/>
    </font>
    <font>
      <sz val="12"/>
      <name val="Arial"/>
      <family val="2"/>
    </font>
    <font>
      <b/>
      <sz val="11"/>
      <color theme="1"/>
      <name val="Arial Narrow"/>
      <family val="2"/>
    </font>
    <font>
      <sz val="12"/>
      <name val="Arial Narrow"/>
      <family val="2"/>
    </font>
    <font>
      <sz val="11.5"/>
      <color theme="1"/>
      <name val="Arial Narrow"/>
      <family val="2"/>
    </font>
    <font>
      <b/>
      <sz val="12"/>
      <color theme="1"/>
      <name val="Arial Narrow"/>
      <family val="2"/>
    </font>
    <font>
      <sz val="12"/>
      <color rgb="FF202124"/>
      <name val="Arial Narrow"/>
      <family val="2"/>
    </font>
    <font>
      <b/>
      <sz val="12"/>
      <color rgb="FF202124"/>
      <name val="Arial Narrow"/>
      <family val="2"/>
    </font>
    <font>
      <b/>
      <sz val="11.5"/>
      <color theme="1"/>
      <name val="Arial Narrow"/>
      <family val="2"/>
    </font>
    <font>
      <b/>
      <sz val="11.5"/>
      <color rgb="FF000000"/>
      <name val="Arial Narrow"/>
      <family val="2"/>
    </font>
    <font>
      <sz val="11.5"/>
      <color rgb="FF000000"/>
      <name val="Arial Narrow"/>
      <family val="2"/>
    </font>
  </fonts>
  <fills count="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59999389629810485"/>
        <bgColor indexed="65"/>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rgb="FFFFFFFF"/>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28">
    <xf numFmtId="0" fontId="0" fillId="0" borderId="0"/>
    <xf numFmtId="0" fontId="2" fillId="0" borderId="0"/>
    <xf numFmtId="16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1" fillId="8" borderId="0" applyNumberFormat="0" applyBorder="0" applyAlignment="0" applyProtection="0"/>
  </cellStyleXfs>
  <cellXfs count="183">
    <xf numFmtId="0" fontId="0" fillId="0" borderId="0" xfId="0"/>
    <xf numFmtId="0" fontId="3" fillId="0" borderId="0" xfId="0" applyFont="1" applyFill="1" applyBorder="1"/>
    <xf numFmtId="0" fontId="6" fillId="0" borderId="0" xfId="0" applyFont="1"/>
    <xf numFmtId="3" fontId="6" fillId="0" borderId="0" xfId="0" applyNumberFormat="1" applyFont="1"/>
    <xf numFmtId="0" fontId="3" fillId="0" borderId="0" xfId="0" applyFont="1" applyBorder="1"/>
    <xf numFmtId="0" fontId="3" fillId="0" borderId="0" xfId="0" applyFont="1" applyBorder="1" applyAlignment="1">
      <alignment horizontal="center"/>
    </xf>
    <xf numFmtId="0" fontId="8" fillId="3" borderId="0" xfId="0" applyFont="1" applyFill="1"/>
    <xf numFmtId="0" fontId="8" fillId="3" borderId="0" xfId="0" applyFont="1" applyFill="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justify" vertical="center"/>
    </xf>
    <xf numFmtId="0" fontId="9" fillId="3" borderId="0" xfId="0" applyFont="1" applyFill="1" applyBorder="1" applyAlignment="1">
      <alignment vertical="center"/>
    </xf>
    <xf numFmtId="0" fontId="10" fillId="0" borderId="0" xfId="0" applyFont="1"/>
    <xf numFmtId="0" fontId="11" fillId="3" borderId="2" xfId="0" applyFont="1" applyFill="1" applyBorder="1" applyAlignment="1">
      <alignment horizontal="center" vertical="center" wrapText="1" readingOrder="1"/>
    </xf>
    <xf numFmtId="0" fontId="11" fillId="3" borderId="0" xfId="0" applyFont="1" applyFill="1" applyBorder="1" applyAlignment="1">
      <alignment horizontal="center" vertical="center" wrapText="1" readingOrder="1"/>
    </xf>
    <xf numFmtId="1" fontId="7" fillId="5" borderId="16" xfId="0" applyNumberFormat="1" applyFont="1" applyFill="1" applyBorder="1" applyAlignment="1">
      <alignment horizontal="center" vertical="center"/>
    </xf>
    <xf numFmtId="0" fontId="7" fillId="5" borderId="17" xfId="0" applyFont="1" applyFill="1" applyBorder="1" applyAlignment="1">
      <alignment horizontal="center" vertical="center"/>
    </xf>
    <xf numFmtId="0" fontId="7" fillId="5" borderId="18" xfId="0" applyFont="1" applyFill="1" applyBorder="1" applyAlignment="1">
      <alignment horizontal="center" vertical="center" wrapText="1"/>
    </xf>
    <xf numFmtId="0" fontId="15" fillId="0" borderId="0" xfId="0" applyFont="1" applyFill="1" applyBorder="1" applyAlignment="1">
      <alignment horizontal="left" vertical="top"/>
    </xf>
    <xf numFmtId="0" fontId="15" fillId="0" borderId="0" xfId="0" applyFont="1" applyFill="1" applyBorder="1" applyAlignment="1">
      <alignment horizontal="left" vertical="top" wrapText="1"/>
    </xf>
    <xf numFmtId="14" fontId="15" fillId="0" borderId="0" xfId="0" applyNumberFormat="1" applyFont="1" applyFill="1" applyBorder="1" applyAlignment="1">
      <alignment horizontal="left" vertical="top"/>
    </xf>
    <xf numFmtId="0" fontId="17" fillId="3" borderId="2" xfId="0" applyFont="1" applyFill="1" applyBorder="1" applyAlignment="1">
      <alignment horizontal="center" vertical="center" wrapText="1" readingOrder="1"/>
    </xf>
    <xf numFmtId="0" fontId="17" fillId="3" borderId="0" xfId="0" applyFont="1" applyFill="1" applyBorder="1" applyAlignment="1">
      <alignment horizontal="center" vertical="center" wrapText="1" readingOrder="1"/>
    </xf>
    <xf numFmtId="0" fontId="19" fillId="5" borderId="1" xfId="0" applyFont="1" applyFill="1" applyBorder="1" applyAlignment="1">
      <alignment horizontal="left" vertical="center" wrapText="1" readingOrder="1"/>
    </xf>
    <xf numFmtId="0" fontId="19" fillId="3" borderId="1" xfId="0" applyFont="1" applyFill="1" applyBorder="1" applyAlignment="1">
      <alignment horizontal="left" vertical="center" wrapText="1" readingOrder="1"/>
    </xf>
    <xf numFmtId="0" fontId="22" fillId="5" borderId="1" xfId="0" applyFont="1" applyFill="1" applyBorder="1" applyAlignment="1">
      <alignment horizontal="left" vertical="center" wrapText="1" readingOrder="1"/>
    </xf>
    <xf numFmtId="0" fontId="19" fillId="4" borderId="4" xfId="0" applyFont="1" applyFill="1" applyBorder="1" applyAlignment="1">
      <alignment horizontal="left" vertical="center" wrapText="1" readingOrder="1"/>
    </xf>
    <xf numFmtId="0" fontId="22" fillId="4" borderId="5" xfId="0" applyFont="1" applyFill="1" applyBorder="1" applyAlignment="1">
      <alignment horizontal="left" vertical="center" wrapText="1" readingOrder="1"/>
    </xf>
    <xf numFmtId="3" fontId="20" fillId="4" borderId="5" xfId="0" applyNumberFormat="1" applyFont="1" applyFill="1" applyBorder="1" applyAlignment="1">
      <alignment horizontal="center" vertical="center" wrapText="1"/>
    </xf>
    <xf numFmtId="0" fontId="23" fillId="3" borderId="0" xfId="0" applyFont="1" applyFill="1" applyBorder="1" applyAlignment="1">
      <alignment horizontal="center" vertical="center"/>
    </xf>
    <xf numFmtId="0" fontId="21" fillId="3" borderId="0" xfId="0" applyFont="1" applyFill="1" applyBorder="1" applyAlignment="1">
      <alignment horizontal="center" vertical="center"/>
    </xf>
    <xf numFmtId="1" fontId="24" fillId="6" borderId="10" xfId="0" applyNumberFormat="1" applyFont="1" applyFill="1" applyBorder="1" applyAlignment="1">
      <alignment horizontal="center" vertical="center" wrapText="1"/>
    </xf>
    <xf numFmtId="165" fontId="13" fillId="3" borderId="0" xfId="2" applyNumberFormat="1" applyFont="1" applyFill="1"/>
    <xf numFmtId="165" fontId="14" fillId="5" borderId="17" xfId="2" applyNumberFormat="1" applyFont="1" applyFill="1" applyBorder="1" applyAlignment="1">
      <alignment horizontal="center" vertical="center"/>
    </xf>
    <xf numFmtId="165" fontId="13" fillId="0" borderId="0" xfId="2" applyNumberFormat="1" applyFont="1" applyBorder="1"/>
    <xf numFmtId="42" fontId="20" fillId="5" borderId="1" xfId="3" applyFont="1" applyFill="1" applyBorder="1" applyAlignment="1">
      <alignment horizontal="right" vertical="center" wrapText="1"/>
    </xf>
    <xf numFmtId="42" fontId="20" fillId="3" borderId="1" xfId="3" applyFont="1" applyFill="1" applyBorder="1" applyAlignment="1">
      <alignment horizontal="right" vertical="center" wrapText="1"/>
    </xf>
    <xf numFmtId="42" fontId="19" fillId="5" borderId="1" xfId="3" applyFont="1" applyFill="1" applyBorder="1" applyAlignment="1">
      <alignment horizontal="right" vertical="center"/>
    </xf>
    <xf numFmtId="42" fontId="20" fillId="4" borderId="3" xfId="3" applyFont="1" applyFill="1" applyBorder="1" applyAlignment="1">
      <alignment horizontal="right" vertical="center" wrapText="1"/>
    </xf>
    <xf numFmtId="42" fontId="20" fillId="3" borderId="0" xfId="3" applyFont="1" applyFill="1" applyBorder="1" applyAlignment="1">
      <alignment horizontal="center" vertical="center" wrapText="1"/>
    </xf>
    <xf numFmtId="42" fontId="24" fillId="6" borderId="11" xfId="3" applyFont="1" applyFill="1" applyBorder="1" applyAlignment="1">
      <alignment horizontal="right" vertical="center" wrapText="1"/>
    </xf>
    <xf numFmtId="42" fontId="18" fillId="3" borderId="3" xfId="3" applyFont="1" applyFill="1" applyBorder="1" applyAlignment="1">
      <alignment horizontal="right" vertical="center" wrapText="1"/>
    </xf>
    <xf numFmtId="3" fontId="21" fillId="0" borderId="5" xfId="0" applyNumberFormat="1" applyFont="1" applyBorder="1" applyAlignment="1">
      <alignment horizontal="center"/>
    </xf>
    <xf numFmtId="3" fontId="20" fillId="5" borderId="1" xfId="0" applyNumberFormat="1" applyFont="1" applyFill="1" applyBorder="1" applyAlignment="1">
      <alignment horizontal="center" vertical="center" wrapText="1"/>
    </xf>
    <xf numFmtId="3" fontId="20" fillId="3" borderId="1" xfId="0" applyNumberFormat="1" applyFont="1" applyFill="1" applyBorder="1" applyAlignment="1">
      <alignment horizontal="center" vertical="center" wrapText="1"/>
    </xf>
    <xf numFmtId="0" fontId="15" fillId="0" borderId="0" xfId="0" applyNumberFormat="1" applyFont="1" applyFill="1" applyBorder="1" applyAlignment="1">
      <alignment horizontal="left" vertical="top"/>
    </xf>
    <xf numFmtId="0" fontId="16" fillId="3" borderId="1" xfId="0" applyFont="1" applyFill="1" applyBorder="1" applyAlignment="1">
      <alignment horizontal="left" vertical="top" wrapText="1"/>
    </xf>
    <xf numFmtId="1" fontId="7" fillId="5" borderId="19" xfId="0" applyNumberFormat="1" applyFont="1" applyFill="1" applyBorder="1" applyAlignment="1">
      <alignment horizontal="center" vertical="center"/>
    </xf>
    <xf numFmtId="0" fontId="7" fillId="5" borderId="20" xfId="0" applyFont="1" applyFill="1" applyBorder="1" applyAlignment="1">
      <alignment horizontal="center" vertical="center"/>
    </xf>
    <xf numFmtId="0" fontId="18" fillId="4" borderId="1" xfId="0" applyFont="1" applyFill="1" applyBorder="1" applyAlignment="1">
      <alignment horizontal="center" vertical="center" wrapText="1" readingOrder="1"/>
    </xf>
    <xf numFmtId="166" fontId="0" fillId="0" borderId="1" xfId="8" applyNumberFormat="1" applyFont="1" applyFill="1" applyBorder="1"/>
    <xf numFmtId="166" fontId="0" fillId="0" borderId="1" xfId="8" applyNumberFormat="1" applyFont="1" applyFill="1" applyBorder="1" applyAlignment="1">
      <alignment wrapText="1"/>
    </xf>
    <xf numFmtId="0" fontId="19" fillId="0" borderId="1" xfId="0" applyFont="1" applyFill="1" applyBorder="1" applyAlignment="1">
      <alignment horizontal="left" vertical="center" wrapText="1" readingOrder="1"/>
    </xf>
    <xf numFmtId="3" fontId="20" fillId="0" borderId="1" xfId="0" applyNumberFormat="1" applyFont="1" applyFill="1" applyBorder="1" applyAlignment="1">
      <alignment horizontal="center" vertical="center" wrapText="1"/>
    </xf>
    <xf numFmtId="42" fontId="20" fillId="0" borderId="1" xfId="3" applyFont="1" applyFill="1" applyBorder="1" applyAlignment="1">
      <alignment horizontal="right" vertical="center" wrapText="1"/>
    </xf>
    <xf numFmtId="42" fontId="6" fillId="0" borderId="0" xfId="0" applyNumberFormat="1" applyFont="1"/>
    <xf numFmtId="0" fontId="3" fillId="0" borderId="0" xfId="0" applyFont="1" applyFill="1" applyBorder="1" applyAlignment="1">
      <alignment horizontal="left" vertical="top"/>
    </xf>
    <xf numFmtId="0" fontId="27" fillId="0" borderId="1" xfId="0" applyFont="1" applyBorder="1" applyAlignment="1">
      <alignment wrapText="1"/>
    </xf>
    <xf numFmtId="0" fontId="0" fillId="0" borderId="1" xfId="0" applyFill="1" applyBorder="1"/>
    <xf numFmtId="0" fontId="27" fillId="0" borderId="1" xfId="0" applyFont="1" applyFill="1" applyBorder="1" applyAlignment="1">
      <alignment wrapText="1"/>
    </xf>
    <xf numFmtId="14" fontId="0" fillId="0" borderId="1" xfId="0" applyNumberFormat="1" applyFill="1" applyBorder="1"/>
    <xf numFmtId="0" fontId="0" fillId="0" borderId="1" xfId="0" applyFill="1" applyBorder="1" applyAlignment="1">
      <alignment wrapText="1"/>
    </xf>
    <xf numFmtId="0" fontId="26" fillId="0" borderId="1" xfId="0" applyFont="1" applyFill="1" applyBorder="1" applyAlignment="1">
      <alignment wrapText="1"/>
    </xf>
    <xf numFmtId="1" fontId="7" fillId="5" borderId="15" xfId="0" applyNumberFormat="1" applyFont="1" applyFill="1" applyBorder="1" applyAlignment="1">
      <alignment horizontal="center" vertical="center"/>
    </xf>
    <xf numFmtId="0" fontId="7" fillId="5" borderId="21" xfId="0" applyFont="1" applyFill="1" applyBorder="1" applyAlignment="1">
      <alignment horizontal="center" vertical="center"/>
    </xf>
    <xf numFmtId="0" fontId="0" fillId="0" borderId="0" xfId="0" applyFill="1"/>
    <xf numFmtId="0" fontId="26" fillId="0" borderId="1" xfId="0" applyFont="1" applyFill="1" applyBorder="1" applyAlignment="1">
      <alignment horizontal="left" vertical="justify" wrapText="1"/>
    </xf>
    <xf numFmtId="0" fontId="7" fillId="5" borderId="1" xfId="0" applyFont="1" applyFill="1" applyBorder="1" applyAlignment="1">
      <alignment horizontal="center" vertical="center" wrapText="1"/>
    </xf>
    <xf numFmtId="0" fontId="8" fillId="0" borderId="0" xfId="0" applyFont="1" applyFill="1"/>
    <xf numFmtId="42" fontId="8" fillId="0" borderId="0" xfId="3" applyFont="1" applyFill="1"/>
    <xf numFmtId="165" fontId="13" fillId="0" borderId="0" xfId="2" applyNumberFormat="1" applyFont="1" applyFill="1"/>
    <xf numFmtId="0" fontId="8" fillId="0" borderId="0" xfId="0" applyFont="1" applyFill="1" applyAlignment="1">
      <alignment horizontal="center" vertical="center" wrapText="1"/>
    </xf>
    <xf numFmtId="0" fontId="16" fillId="0" borderId="1" xfId="27" applyFont="1" applyFill="1" applyBorder="1" applyAlignment="1">
      <alignment horizontal="center" vertical="center" wrapText="1"/>
    </xf>
    <xf numFmtId="42" fontId="16" fillId="0" borderId="1" xfId="3" applyFont="1" applyFill="1" applyBorder="1" applyAlignment="1">
      <alignment horizontal="center" vertical="center" wrapText="1"/>
    </xf>
    <xf numFmtId="166" fontId="16" fillId="0" borderId="1" xfId="3" applyNumberFormat="1" applyFont="1" applyFill="1" applyBorder="1" applyAlignment="1">
      <alignment horizontal="center" vertical="center" wrapText="1"/>
    </xf>
    <xf numFmtId="0" fontId="0" fillId="0" borderId="0" xfId="0" applyFont="1" applyFill="1" applyAlignment="1">
      <alignment wrapText="1"/>
    </xf>
    <xf numFmtId="0" fontId="0" fillId="0" borderId="0" xfId="0" applyFill="1" applyAlignment="1">
      <alignment wrapText="1"/>
    </xf>
    <xf numFmtId="166" fontId="0" fillId="0" borderId="0" xfId="3" applyNumberFormat="1" applyFont="1" applyFill="1"/>
    <xf numFmtId="0" fontId="0" fillId="0" borderId="0" xfId="0" applyFill="1" applyAlignment="1">
      <alignment horizontal="center" vertical="center" wrapText="1"/>
    </xf>
    <xf numFmtId="42" fontId="0" fillId="0" borderId="0" xfId="3" applyFont="1" applyFill="1"/>
    <xf numFmtId="0" fontId="26" fillId="0" borderId="1" xfId="0" applyFont="1" applyBorder="1" applyAlignment="1">
      <alignment horizontal="center" vertical="center" wrapText="1"/>
    </xf>
    <xf numFmtId="166" fontId="29" fillId="0" borderId="0" xfId="0" applyNumberFormat="1" applyFont="1" applyBorder="1"/>
    <xf numFmtId="0" fontId="29" fillId="0" borderId="0" xfId="0" applyFont="1" applyBorder="1"/>
    <xf numFmtId="0" fontId="6" fillId="0" borderId="0" xfId="0" applyFont="1" applyFill="1"/>
    <xf numFmtId="42" fontId="6" fillId="0" borderId="0" xfId="0" applyNumberFormat="1" applyFont="1" applyFill="1"/>
    <xf numFmtId="0" fontId="6" fillId="0" borderId="0" xfId="0" applyFont="1" applyFill="1" applyAlignment="1">
      <alignment horizontal="left"/>
    </xf>
    <xf numFmtId="42" fontId="6" fillId="0" borderId="0" xfId="0" applyNumberFormat="1" applyFont="1" applyFill="1" applyAlignment="1">
      <alignment horizontal="left"/>
    </xf>
    <xf numFmtId="1" fontId="7" fillId="5" borderId="1" xfId="0" applyNumberFormat="1" applyFont="1" applyFill="1" applyBorder="1" applyAlignment="1">
      <alignment horizontal="center" vertical="center"/>
    </xf>
    <xf numFmtId="0" fontId="7" fillId="5" borderId="1" xfId="0" applyFont="1" applyFill="1" applyBorder="1" applyAlignment="1">
      <alignment horizontal="center" vertical="center"/>
    </xf>
    <xf numFmtId="165" fontId="14" fillId="5" borderId="1" xfId="2" applyNumberFormat="1" applyFont="1" applyFill="1" applyBorder="1" applyAlignment="1">
      <alignment horizontal="center" vertical="center"/>
    </xf>
    <xf numFmtId="0" fontId="26" fillId="0" borderId="1" xfId="0" applyFont="1" applyBorder="1" applyAlignment="1">
      <alignment wrapText="1"/>
    </xf>
    <xf numFmtId="14" fontId="0" fillId="0" borderId="1" xfId="0" applyNumberFormat="1" applyBorder="1"/>
    <xf numFmtId="0" fontId="3" fillId="0" borderId="1" xfId="0" applyFont="1" applyBorder="1"/>
    <xf numFmtId="0" fontId="0" fillId="0" borderId="1" xfId="0" applyBorder="1"/>
    <xf numFmtId="3" fontId="31" fillId="0" borderId="1" xfId="2" applyNumberFormat="1" applyFont="1" applyBorder="1" applyAlignment="1">
      <alignment vertical="top"/>
    </xf>
    <xf numFmtId="3" fontId="0" fillId="0" borderId="1" xfId="0" applyNumberFormat="1" applyBorder="1"/>
    <xf numFmtId="42" fontId="19" fillId="0" borderId="1" xfId="3" applyFont="1" applyFill="1" applyBorder="1" applyAlignment="1">
      <alignment horizontal="right" vertical="center"/>
    </xf>
    <xf numFmtId="166" fontId="3" fillId="0" borderId="0" xfId="0" applyNumberFormat="1" applyFont="1" applyBorder="1"/>
    <xf numFmtId="0" fontId="3" fillId="0" borderId="0" xfId="0" applyFont="1" applyFill="1" applyBorder="1" applyAlignment="1"/>
    <xf numFmtId="0" fontId="7" fillId="5" borderId="1" xfId="0" applyFont="1" applyFill="1" applyBorder="1" applyAlignment="1">
      <alignment horizontal="center" vertical="justify" wrapText="1"/>
    </xf>
    <xf numFmtId="0" fontId="0" fillId="0" borderId="1" xfId="0" applyBorder="1" applyAlignment="1">
      <alignment horizontal="center" vertical="center"/>
    </xf>
    <xf numFmtId="166" fontId="0" fillId="0" borderId="1" xfId="8" applyNumberFormat="1" applyFont="1" applyBorder="1" applyAlignment="1">
      <alignment horizontal="center" vertical="center"/>
    </xf>
    <xf numFmtId="3"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Fill="1" applyBorder="1" applyAlignment="1">
      <alignment wrapText="1"/>
    </xf>
    <xf numFmtId="0" fontId="27" fillId="0" borderId="0" xfId="0" applyFont="1" applyFill="1" applyBorder="1" applyAlignment="1">
      <alignment wrapText="1"/>
    </xf>
    <xf numFmtId="14" fontId="0" fillId="0" borderId="0" xfId="0" applyNumberFormat="1" applyFill="1" applyBorder="1" applyAlignment="1">
      <alignment wrapText="1"/>
    </xf>
    <xf numFmtId="0" fontId="0" fillId="0" borderId="0" xfId="0" applyBorder="1" applyAlignment="1">
      <alignment wrapText="1"/>
    </xf>
    <xf numFmtId="166" fontId="0" fillId="0" borderId="1" xfId="8" applyNumberFormat="1" applyFont="1" applyFill="1" applyBorder="1" applyAlignment="1">
      <alignment horizontal="center" vertical="center"/>
    </xf>
    <xf numFmtId="14" fontId="0" fillId="0" borderId="1" xfId="0" applyNumberFormat="1" applyBorder="1" applyAlignment="1">
      <alignment horizontal="center" vertical="center" wrapText="1"/>
    </xf>
    <xf numFmtId="0" fontId="28" fillId="0" borderId="1" xfId="0" applyFont="1" applyBorder="1" applyAlignment="1">
      <alignment wrapText="1"/>
    </xf>
    <xf numFmtId="3" fontId="3" fillId="0" borderId="0" xfId="0" applyNumberFormat="1" applyFont="1" applyBorder="1"/>
    <xf numFmtId="0" fontId="0" fillId="0" borderId="1" xfId="0" applyBorder="1" applyAlignment="1">
      <alignment wrapText="1"/>
    </xf>
    <xf numFmtId="0" fontId="33" fillId="0" borderId="0" xfId="0" applyFont="1" applyFill="1" applyBorder="1" applyAlignment="1">
      <alignment horizontal="left" vertical="top"/>
    </xf>
    <xf numFmtId="0" fontId="26" fillId="0" borderId="1" xfId="0" applyFont="1" applyBorder="1" applyAlignment="1">
      <alignment horizontal="justify" vertical="center"/>
    </xf>
    <xf numFmtId="0" fontId="26" fillId="0" borderId="1" xfId="0" applyFont="1" applyBorder="1"/>
    <xf numFmtId="0" fontId="27" fillId="0" borderId="1" xfId="0" applyFont="1" applyBorder="1" applyAlignment="1">
      <alignment horizontal="left" vertical="justify" wrapText="1"/>
    </xf>
    <xf numFmtId="0" fontId="26" fillId="0" borderId="1" xfId="0" applyFont="1" applyBorder="1" applyAlignment="1">
      <alignment horizontal="left" vertical="justify" wrapText="1"/>
    </xf>
    <xf numFmtId="0" fontId="0" fillId="0" borderId="1" xfId="0" applyBorder="1" applyAlignment="1">
      <alignment horizontal="center"/>
    </xf>
    <xf numFmtId="42" fontId="0" fillId="0" borderId="1" xfId="3" applyFont="1" applyFill="1" applyBorder="1"/>
    <xf numFmtId="0" fontId="0" fillId="0" borderId="1" xfId="0" applyFill="1" applyBorder="1" applyAlignment="1">
      <alignment horizontal="center" vertical="center" wrapText="1"/>
    </xf>
    <xf numFmtId="0" fontId="26" fillId="0" borderId="1" xfId="0" applyFont="1" applyBorder="1" applyAlignment="1">
      <alignment horizontal="left" vertical="center" wrapText="1"/>
    </xf>
    <xf numFmtId="3" fontId="0" fillId="0" borderId="1" xfId="0" applyNumberFormat="1" applyFill="1" applyBorder="1" applyAlignment="1">
      <alignment horizontal="center" vertical="center" wrapText="1"/>
    </xf>
    <xf numFmtId="0" fontId="35" fillId="0" borderId="0" xfId="0" applyFont="1" applyFill="1" applyBorder="1" applyAlignment="1">
      <alignment horizontal="left" vertical="top"/>
    </xf>
    <xf numFmtId="0" fontId="27" fillId="0" borderId="1" xfId="0" applyFont="1" applyBorder="1" applyAlignment="1">
      <alignment horizontal="center" vertical="center" wrapText="1"/>
    </xf>
    <xf numFmtId="0" fontId="16" fillId="5" borderId="1" xfId="27" applyFont="1" applyFill="1" applyBorder="1" applyAlignment="1">
      <alignment horizontal="center" vertical="center" wrapText="1"/>
    </xf>
    <xf numFmtId="167" fontId="0" fillId="0" borderId="1" xfId="0" applyNumberFormat="1" applyBorder="1" applyAlignment="1">
      <alignment horizontal="center" vertical="center"/>
    </xf>
    <xf numFmtId="165" fontId="14" fillId="5" borderId="20" xfId="2" applyNumberFormat="1" applyFont="1" applyFill="1" applyBorder="1" applyAlignment="1">
      <alignment horizontal="center" vertical="center"/>
    </xf>
    <xf numFmtId="0" fontId="7" fillId="5" borderId="3" xfId="0" applyFont="1" applyFill="1" applyBorder="1" applyAlignment="1">
      <alignment horizontal="center" vertical="center" wrapText="1"/>
    </xf>
    <xf numFmtId="0" fontId="0" fillId="0" borderId="8" xfId="0" applyFill="1" applyBorder="1" applyAlignment="1">
      <alignment wrapText="1"/>
    </xf>
    <xf numFmtId="0" fontId="27" fillId="0" borderId="8" xfId="0" applyFont="1" applyFill="1" applyBorder="1" applyAlignment="1">
      <alignment wrapText="1"/>
    </xf>
    <xf numFmtId="14" fontId="0" fillId="0" borderId="8" xfId="0" applyNumberFormat="1" applyFill="1" applyBorder="1" applyAlignment="1">
      <alignment wrapText="1"/>
    </xf>
    <xf numFmtId="166" fontId="0" fillId="0" borderId="8" xfId="8" applyNumberFormat="1" applyFont="1" applyFill="1" applyBorder="1" applyAlignment="1">
      <alignment wrapText="1"/>
    </xf>
    <xf numFmtId="0" fontId="34" fillId="0" borderId="1" xfId="0" applyFont="1" applyBorder="1"/>
    <xf numFmtId="0" fontId="3" fillId="0" borderId="1" xfId="0" applyFont="1" applyFill="1" applyBorder="1"/>
    <xf numFmtId="1"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165" fontId="14" fillId="0" borderId="1" xfId="2" applyNumberFormat="1" applyFont="1" applyFill="1" applyBorder="1" applyAlignment="1">
      <alignment horizontal="center" vertical="center"/>
    </xf>
    <xf numFmtId="0" fontId="7" fillId="0" borderId="1" xfId="0" applyFont="1" applyFill="1" applyBorder="1" applyAlignment="1">
      <alignment horizontal="center" vertical="center" wrapText="1"/>
    </xf>
    <xf numFmtId="166" fontId="0" fillId="0" borderId="1" xfId="8"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32" fillId="0" borderId="1" xfId="0" applyFont="1" applyFill="1" applyBorder="1" applyAlignment="1">
      <alignment wrapText="1"/>
    </xf>
    <xf numFmtId="0" fontId="27" fillId="0" borderId="1" xfId="0" applyFont="1" applyFill="1" applyBorder="1" applyAlignment="1">
      <alignment horizontal="left" vertical="justify" wrapText="1"/>
    </xf>
    <xf numFmtId="0" fontId="26" fillId="0" borderId="1" xfId="0" applyFont="1" applyFill="1" applyBorder="1" applyAlignment="1">
      <alignment horizontal="justify" vertical="center" wrapText="1"/>
    </xf>
    <xf numFmtId="0" fontId="30" fillId="0" borderId="1" xfId="0" applyFont="1" applyBorder="1" applyAlignment="1">
      <alignment wrapText="1"/>
    </xf>
    <xf numFmtId="0" fontId="26" fillId="0" borderId="1" xfId="0" applyFont="1" applyBorder="1" applyAlignment="1">
      <alignment horizontal="center" vertical="justify" wrapText="1"/>
    </xf>
    <xf numFmtId="0" fontId="26" fillId="0" borderId="1" xfId="0" applyFont="1" applyBorder="1" applyAlignment="1">
      <alignment horizontal="justify" vertical="center" wrapText="1"/>
    </xf>
    <xf numFmtId="0" fontId="36" fillId="0" borderId="1" xfId="0" applyFont="1" applyFill="1" applyBorder="1" applyAlignment="1">
      <alignment wrapText="1"/>
    </xf>
    <xf numFmtId="0" fontId="35" fillId="0" borderId="0" xfId="0" applyFont="1" applyFill="1" applyBorder="1" applyAlignment="1">
      <alignment horizontal="left" indent="1"/>
    </xf>
    <xf numFmtId="0" fontId="0" fillId="0" borderId="0" xfId="0" applyFill="1" applyAlignment="1">
      <alignment horizontal="center" wrapText="1"/>
    </xf>
    <xf numFmtId="0" fontId="35" fillId="0" borderId="0" xfId="0" applyFont="1" applyFill="1" applyBorder="1" applyAlignment="1">
      <alignment horizontal="left"/>
    </xf>
    <xf numFmtId="0" fontId="9" fillId="3" borderId="0" xfId="0" applyFont="1" applyFill="1" applyBorder="1" applyAlignment="1">
      <alignment horizontal="center" vertical="center"/>
    </xf>
    <xf numFmtId="0" fontId="16" fillId="5" borderId="3" xfId="27" applyFont="1" applyFill="1" applyBorder="1" applyAlignment="1">
      <alignment horizontal="center" vertical="center" wrapText="1"/>
    </xf>
    <xf numFmtId="0" fontId="16" fillId="5" borderId="8" xfId="27" applyFont="1" applyFill="1" applyBorder="1" applyAlignment="1">
      <alignment horizontal="center" vertical="center" wrapText="1"/>
    </xf>
    <xf numFmtId="42" fontId="16" fillId="5" borderId="3" xfId="3" applyFont="1" applyFill="1" applyBorder="1" applyAlignment="1">
      <alignment horizontal="center" vertical="center" wrapText="1"/>
    </xf>
    <xf numFmtId="42" fontId="16" fillId="5" borderId="8" xfId="3" applyFont="1" applyFill="1" applyBorder="1" applyAlignment="1">
      <alignment horizontal="center" vertical="center" wrapText="1"/>
    </xf>
    <xf numFmtId="0" fontId="16" fillId="5" borderId="4" xfId="27" applyFont="1" applyFill="1" applyBorder="1" applyAlignment="1">
      <alignment horizontal="center" vertical="center" wrapText="1"/>
    </xf>
    <xf numFmtId="0" fontId="16" fillId="5" borderId="7" xfId="27" applyFont="1" applyFill="1" applyBorder="1" applyAlignment="1">
      <alignment horizontal="center" vertical="center" wrapText="1"/>
    </xf>
    <xf numFmtId="0" fontId="9" fillId="0" borderId="0" xfId="0" applyFont="1" applyFill="1" applyBorder="1" applyAlignment="1">
      <alignment horizontal="center" vertical="center"/>
    </xf>
    <xf numFmtId="0" fontId="21" fillId="7" borderId="4" xfId="0" applyFont="1" applyFill="1" applyBorder="1" applyAlignment="1">
      <alignment horizontal="center" vertical="center" wrapText="1"/>
    </xf>
    <xf numFmtId="0" fontId="21" fillId="7" borderId="5" xfId="0"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7" borderId="12" xfId="0" applyFont="1" applyFill="1" applyBorder="1" applyAlignment="1">
      <alignment horizontal="center" vertical="center" wrapText="1"/>
    </xf>
    <xf numFmtId="3" fontId="21" fillId="7" borderId="13" xfId="0" applyNumberFormat="1" applyFont="1" applyFill="1" applyBorder="1" applyAlignment="1">
      <alignment horizontal="center" vertical="center"/>
    </xf>
    <xf numFmtId="42" fontId="20" fillId="7" borderId="1" xfId="3" applyFont="1" applyFill="1" applyBorder="1" applyAlignment="1">
      <alignment horizontal="right" vertical="center" wrapText="1"/>
    </xf>
    <xf numFmtId="0" fontId="24" fillId="3" borderId="9"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3" fillId="0" borderId="0" xfId="0" applyFont="1" applyBorder="1" applyAlignment="1">
      <alignment horizontal="left" vertical="center"/>
    </xf>
    <xf numFmtId="0" fontId="21" fillId="2" borderId="4" xfId="0" applyFont="1" applyFill="1" applyBorder="1" applyAlignment="1">
      <alignment horizontal="center" vertical="center"/>
    </xf>
    <xf numFmtId="0" fontId="21" fillId="2" borderId="6" xfId="0" applyFont="1" applyFill="1" applyBorder="1" applyAlignment="1">
      <alignment horizontal="center" vertical="center"/>
    </xf>
    <xf numFmtId="3" fontId="21" fillId="2" borderId="3" xfId="0" applyNumberFormat="1" applyFont="1" applyFill="1" applyBorder="1" applyAlignment="1">
      <alignment horizontal="center" vertical="center"/>
    </xf>
    <xf numFmtId="0" fontId="21" fillId="2" borderId="8" xfId="0" applyFont="1" applyFill="1" applyBorder="1" applyAlignment="1">
      <alignment horizontal="center" vertical="center"/>
    </xf>
    <xf numFmtId="42" fontId="18" fillId="2" borderId="3" xfId="3" applyFont="1" applyFill="1" applyBorder="1" applyAlignment="1">
      <alignment horizontal="right" vertical="center" wrapText="1"/>
    </xf>
    <xf numFmtId="42" fontId="18" fillId="2" borderId="8" xfId="3" applyFont="1" applyFill="1" applyBorder="1" applyAlignment="1">
      <alignment horizontal="right" vertical="center" wrapText="1"/>
    </xf>
    <xf numFmtId="0" fontId="23" fillId="2" borderId="14" xfId="0" applyFont="1" applyFill="1" applyBorder="1" applyAlignment="1">
      <alignment horizontal="center" vertical="center"/>
    </xf>
    <xf numFmtId="0" fontId="23" fillId="2" borderId="15" xfId="0" applyFont="1" applyFill="1" applyBorder="1" applyAlignment="1">
      <alignment horizontal="center" vertical="center"/>
    </xf>
    <xf numFmtId="0" fontId="12" fillId="3" borderId="2" xfId="0" applyFont="1" applyFill="1" applyBorder="1" applyAlignment="1">
      <alignment horizontal="center" vertical="center" wrapText="1" readingOrder="1"/>
    </xf>
    <xf numFmtId="0" fontId="12" fillId="3" borderId="0" xfId="0" applyFont="1" applyFill="1" applyBorder="1" applyAlignment="1">
      <alignment horizontal="center" vertical="center" wrapText="1" readingOrder="1"/>
    </xf>
    <xf numFmtId="17" fontId="18" fillId="4" borderId="1" xfId="0" applyNumberFormat="1" applyFont="1" applyFill="1" applyBorder="1" applyAlignment="1">
      <alignment horizontal="center" vertical="center" wrapText="1" readingOrder="1"/>
    </xf>
    <xf numFmtId="0" fontId="18" fillId="4" borderId="1" xfId="0" applyFont="1" applyFill="1" applyBorder="1" applyAlignment="1">
      <alignment horizontal="center" vertical="center" wrapText="1" readingOrder="1"/>
    </xf>
    <xf numFmtId="0" fontId="18" fillId="3" borderId="1" xfId="0" applyFont="1" applyFill="1" applyBorder="1" applyAlignment="1">
      <alignment horizontal="center" vertical="center" wrapText="1" readingOrder="1"/>
    </xf>
    <xf numFmtId="0" fontId="21" fillId="0" borderId="4" xfId="0" applyFont="1" applyBorder="1" applyAlignment="1">
      <alignment horizontal="center" vertical="center"/>
    </xf>
    <xf numFmtId="0" fontId="21" fillId="0" borderId="5" xfId="0" applyFont="1" applyBorder="1" applyAlignment="1">
      <alignment horizontal="center" vertical="center"/>
    </xf>
  </cellXfs>
  <cellStyles count="28">
    <cellStyle name="40% - Énfasis1" xfId="27" builtinId="31"/>
    <cellStyle name="Moneda" xfId="8" builtinId="4"/>
    <cellStyle name="Moneda [0]" xfId="3" builtinId="7"/>
    <cellStyle name="Moneda [0] 2" xfId="4"/>
    <cellStyle name="Moneda [0] 3" xfId="10"/>
    <cellStyle name="Moneda [0] 3 2" xfId="26"/>
    <cellStyle name="Moneda 10" xfId="14"/>
    <cellStyle name="Moneda 11" xfId="15"/>
    <cellStyle name="Moneda 12" xfId="16"/>
    <cellStyle name="Moneda 13" xfId="17"/>
    <cellStyle name="Moneda 14" xfId="18"/>
    <cellStyle name="Moneda 14 2" xfId="19"/>
    <cellStyle name="Moneda 2" xfId="2"/>
    <cellStyle name="Moneda 23" xfId="20"/>
    <cellStyle name="Moneda 3" xfId="5"/>
    <cellStyle name="Moneda 31" xfId="21"/>
    <cellStyle name="Moneda 37" xfId="22"/>
    <cellStyle name="Moneda 4" xfId="6"/>
    <cellStyle name="Moneda 43" xfId="23"/>
    <cellStyle name="Moneda 5" xfId="7"/>
    <cellStyle name="Moneda 50" xfId="24"/>
    <cellStyle name="Moneda 56" xfId="25"/>
    <cellStyle name="Moneda 6" xfId="9"/>
    <cellStyle name="Moneda 7" xfId="11"/>
    <cellStyle name="Moneda 8" xfId="12"/>
    <cellStyle name="Moneda 9" xfId="1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7</xdr:row>
      <xdr:rowOff>0</xdr:rowOff>
    </xdr:from>
    <xdr:ext cx="184731" cy="264560"/>
    <xdr:sp macro="" textlink="">
      <xdr:nvSpPr>
        <xdr:cNvPr id="3" name="CuadroTexto 2"/>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4" name="CuadroTexto 3"/>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5" name="CuadroTexto 4"/>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6" name="CuadroTexto 5"/>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12</xdr:row>
      <xdr:rowOff>0</xdr:rowOff>
    </xdr:from>
    <xdr:ext cx="184731" cy="264560"/>
    <xdr:sp macro="" textlink="">
      <xdr:nvSpPr>
        <xdr:cNvPr id="3" name="CuadroTexto 2"/>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12</xdr:row>
      <xdr:rowOff>0</xdr:rowOff>
    </xdr:from>
    <xdr:ext cx="184731" cy="264560"/>
    <xdr:sp macro="" textlink="">
      <xdr:nvSpPr>
        <xdr:cNvPr id="4" name="CuadroTexto 3"/>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12</xdr:row>
      <xdr:rowOff>0</xdr:rowOff>
    </xdr:from>
    <xdr:ext cx="184731" cy="264560"/>
    <xdr:sp macro="" textlink="">
      <xdr:nvSpPr>
        <xdr:cNvPr id="5" name="CuadroTexto 4"/>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12</xdr:row>
      <xdr:rowOff>0</xdr:rowOff>
    </xdr:from>
    <xdr:ext cx="184731" cy="264560"/>
    <xdr:sp macro="" textlink="">
      <xdr:nvSpPr>
        <xdr:cNvPr id="6" name="CuadroTexto 5"/>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6</xdr:row>
      <xdr:rowOff>0</xdr:rowOff>
    </xdr:from>
    <xdr:ext cx="184731" cy="264560"/>
    <xdr:sp macro="" textlink="">
      <xdr:nvSpPr>
        <xdr:cNvPr id="3" name="CuadroTexto 2"/>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6</xdr:row>
      <xdr:rowOff>0</xdr:rowOff>
    </xdr:from>
    <xdr:ext cx="184731" cy="264560"/>
    <xdr:sp macro="" textlink="">
      <xdr:nvSpPr>
        <xdr:cNvPr id="4" name="CuadroTexto 3"/>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6</xdr:row>
      <xdr:rowOff>0</xdr:rowOff>
    </xdr:from>
    <xdr:ext cx="184731" cy="264560"/>
    <xdr:sp macro="" textlink="">
      <xdr:nvSpPr>
        <xdr:cNvPr id="5" name="CuadroTexto 4"/>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6</xdr:row>
      <xdr:rowOff>0</xdr:rowOff>
    </xdr:from>
    <xdr:ext cx="184731" cy="264560"/>
    <xdr:sp macro="" textlink="">
      <xdr:nvSpPr>
        <xdr:cNvPr id="6" name="CuadroTexto 5"/>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0</xdr:colOff>
      <xdr:row>0</xdr:row>
      <xdr:rowOff>0</xdr:rowOff>
    </xdr:from>
    <xdr:ext cx="184731" cy="264560"/>
    <xdr:sp macro="" textlink="">
      <xdr:nvSpPr>
        <xdr:cNvPr id="9" name="CuadroTexto 8"/>
        <xdr:cNvSpPr txBox="1"/>
      </xdr:nvSpPr>
      <xdr:spPr>
        <a:xfrm>
          <a:off x="78867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0</xdr:colOff>
      <xdr:row>0</xdr:row>
      <xdr:rowOff>0</xdr:rowOff>
    </xdr:from>
    <xdr:ext cx="184731" cy="264560"/>
    <xdr:sp macro="" textlink="">
      <xdr:nvSpPr>
        <xdr:cNvPr id="10" name="CuadroTexto 9"/>
        <xdr:cNvSpPr txBox="1"/>
      </xdr:nvSpPr>
      <xdr:spPr>
        <a:xfrm>
          <a:off x="78867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57922</xdr:colOff>
      <xdr:row>5</xdr:row>
      <xdr:rowOff>0</xdr:rowOff>
    </xdr:from>
    <xdr:ext cx="184731" cy="264560"/>
    <xdr:sp macro="" textlink="">
      <xdr:nvSpPr>
        <xdr:cNvPr id="11" name="CuadroTexto 10"/>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57922</xdr:colOff>
      <xdr:row>5</xdr:row>
      <xdr:rowOff>0</xdr:rowOff>
    </xdr:from>
    <xdr:ext cx="184731" cy="264560"/>
    <xdr:sp macro="" textlink="">
      <xdr:nvSpPr>
        <xdr:cNvPr id="12" name="CuadroTexto 11"/>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7</xdr:row>
      <xdr:rowOff>0</xdr:rowOff>
    </xdr:from>
    <xdr:ext cx="184731" cy="264560"/>
    <xdr:sp macro="" textlink="">
      <xdr:nvSpPr>
        <xdr:cNvPr id="3" name="CuadroTexto 2"/>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4" name="CuadroTexto 3"/>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5" name="CuadroTexto 4"/>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6" name="CuadroTexto 5"/>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7" name="CuadroTexto 3"/>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8" name="CuadroTexto 4"/>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0</xdr:col>
      <xdr:colOff>57922</xdr:colOff>
      <xdr:row>0</xdr:row>
      <xdr:rowOff>0</xdr:rowOff>
    </xdr:from>
    <xdr:ext cx="184731" cy="264560"/>
    <xdr:sp macro="" textlink="">
      <xdr:nvSpPr>
        <xdr:cNvPr id="9" name="CuadroTexto 8"/>
        <xdr:cNvSpPr txBox="1"/>
      </xdr:nvSpPr>
      <xdr:spPr>
        <a:xfrm>
          <a:off x="10658475"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0</xdr:col>
      <xdr:colOff>57922</xdr:colOff>
      <xdr:row>0</xdr:row>
      <xdr:rowOff>0</xdr:rowOff>
    </xdr:from>
    <xdr:ext cx="184731" cy="264560"/>
    <xdr:sp macro="" textlink="">
      <xdr:nvSpPr>
        <xdr:cNvPr id="10" name="CuadroTexto 9"/>
        <xdr:cNvSpPr txBox="1"/>
      </xdr:nvSpPr>
      <xdr:spPr>
        <a:xfrm>
          <a:off x="10658475"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11" name="CuadroTexto 3"/>
        <xdr:cNvSpPr txBox="1"/>
      </xdr:nvSpPr>
      <xdr:spPr>
        <a:xfrm>
          <a:off x="771525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12" name="CuadroTexto 4"/>
        <xdr:cNvSpPr txBox="1"/>
      </xdr:nvSpPr>
      <xdr:spPr>
        <a:xfrm>
          <a:off x="771525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57922</xdr:colOff>
      <xdr:row>11</xdr:row>
      <xdr:rowOff>0</xdr:rowOff>
    </xdr:from>
    <xdr:ext cx="184731" cy="264560"/>
    <xdr:sp macro="" textlink="">
      <xdr:nvSpPr>
        <xdr:cNvPr id="3" name="CuadroTexto 3"/>
        <xdr:cNvSpPr txBox="1"/>
      </xdr:nvSpPr>
      <xdr:spPr>
        <a:xfrm>
          <a:off x="13773922" y="426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11</xdr:row>
      <xdr:rowOff>0</xdr:rowOff>
    </xdr:from>
    <xdr:ext cx="184731" cy="264560"/>
    <xdr:sp macro="" textlink="">
      <xdr:nvSpPr>
        <xdr:cNvPr id="4" name="CuadroTexto 4"/>
        <xdr:cNvSpPr txBox="1"/>
      </xdr:nvSpPr>
      <xdr:spPr>
        <a:xfrm>
          <a:off x="13773922" y="426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11</xdr:row>
      <xdr:rowOff>0</xdr:rowOff>
    </xdr:from>
    <xdr:ext cx="184731" cy="264560"/>
    <xdr:sp macro="" textlink="">
      <xdr:nvSpPr>
        <xdr:cNvPr id="5" name="CuadroTexto 4"/>
        <xdr:cNvSpPr txBox="1"/>
      </xdr:nvSpPr>
      <xdr:spPr>
        <a:xfrm>
          <a:off x="13773922" y="3184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11</xdr:row>
      <xdr:rowOff>0</xdr:rowOff>
    </xdr:from>
    <xdr:ext cx="184731" cy="264560"/>
    <xdr:sp macro="" textlink="">
      <xdr:nvSpPr>
        <xdr:cNvPr id="6" name="CuadroTexto 5"/>
        <xdr:cNvSpPr txBox="1"/>
      </xdr:nvSpPr>
      <xdr:spPr>
        <a:xfrm>
          <a:off x="13773922" y="3184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11</xdr:row>
      <xdr:rowOff>0</xdr:rowOff>
    </xdr:from>
    <xdr:ext cx="184731" cy="264560"/>
    <xdr:sp macro="" textlink="">
      <xdr:nvSpPr>
        <xdr:cNvPr id="9" name="CuadroTexto 3"/>
        <xdr:cNvSpPr txBox="1"/>
      </xdr:nvSpPr>
      <xdr:spPr>
        <a:xfrm>
          <a:off x="113252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11</xdr:row>
      <xdr:rowOff>0</xdr:rowOff>
    </xdr:from>
    <xdr:ext cx="184731" cy="264560"/>
    <xdr:sp macro="" textlink="">
      <xdr:nvSpPr>
        <xdr:cNvPr id="10" name="CuadroTexto 4"/>
        <xdr:cNvSpPr txBox="1"/>
      </xdr:nvSpPr>
      <xdr:spPr>
        <a:xfrm>
          <a:off x="113252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0</xdr:col>
      <xdr:colOff>190501</xdr:colOff>
      <xdr:row>0</xdr:row>
      <xdr:rowOff>158750</xdr:rowOff>
    </xdr:from>
    <xdr:to>
      <xdr:col>1</xdr:col>
      <xdr:colOff>901701</xdr:colOff>
      <xdr:row>1</xdr:row>
      <xdr:rowOff>406400</xdr:rowOff>
    </xdr:to>
    <xdr:pic>
      <xdr:nvPicPr>
        <xdr:cNvPr id="1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2019300" cy="1428750"/>
        </a:xfrm>
        <a:prstGeom prst="rect">
          <a:avLst/>
        </a:prstGeom>
        <a:noFill/>
        <a:ln>
          <a:noFill/>
        </a:ln>
      </xdr:spPr>
    </xdr:pic>
    <xdr:clientData/>
  </xdr:twoCellAnchor>
  <xdr:oneCellAnchor>
    <xdr:from>
      <xdr:col>9</xdr:col>
      <xdr:colOff>57922</xdr:colOff>
      <xdr:row>11</xdr:row>
      <xdr:rowOff>0</xdr:rowOff>
    </xdr:from>
    <xdr:ext cx="184731" cy="264560"/>
    <xdr:sp macro="" textlink="">
      <xdr:nvSpPr>
        <xdr:cNvPr id="11" name="CuadroTexto 3"/>
        <xdr:cNvSpPr txBox="1"/>
      </xdr:nvSpPr>
      <xdr:spPr>
        <a:xfrm>
          <a:off x="80486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11</xdr:row>
      <xdr:rowOff>0</xdr:rowOff>
    </xdr:from>
    <xdr:ext cx="184731" cy="264560"/>
    <xdr:sp macro="" textlink="">
      <xdr:nvSpPr>
        <xdr:cNvPr id="13" name="CuadroTexto 4"/>
        <xdr:cNvSpPr txBox="1"/>
      </xdr:nvSpPr>
      <xdr:spPr>
        <a:xfrm>
          <a:off x="80486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11</xdr:row>
      <xdr:rowOff>0</xdr:rowOff>
    </xdr:from>
    <xdr:ext cx="184731" cy="264560"/>
    <xdr:sp macro="" textlink="">
      <xdr:nvSpPr>
        <xdr:cNvPr id="14" name="CuadroTexto 3"/>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11</xdr:row>
      <xdr:rowOff>0</xdr:rowOff>
    </xdr:from>
    <xdr:ext cx="184731" cy="264560"/>
    <xdr:sp macro="" textlink="">
      <xdr:nvSpPr>
        <xdr:cNvPr id="15" name="CuadroTexto 4"/>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11</xdr:row>
      <xdr:rowOff>0</xdr:rowOff>
    </xdr:from>
    <xdr:ext cx="184731" cy="264560"/>
    <xdr:sp macro="" textlink="">
      <xdr:nvSpPr>
        <xdr:cNvPr id="16" name="CuadroTexto 3"/>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11</xdr:row>
      <xdr:rowOff>0</xdr:rowOff>
    </xdr:from>
    <xdr:ext cx="184731" cy="264560"/>
    <xdr:sp macro="" textlink="">
      <xdr:nvSpPr>
        <xdr:cNvPr id="17" name="CuadroTexto 4"/>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18" name="CuadroTexto 3"/>
        <xdr:cNvSpPr txBox="1"/>
      </xdr:nvSpPr>
      <xdr:spPr>
        <a:xfrm>
          <a:off x="144113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19" name="CuadroTexto 4"/>
        <xdr:cNvSpPr txBox="1"/>
      </xdr:nvSpPr>
      <xdr:spPr>
        <a:xfrm>
          <a:off x="144113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0" name="CuadroTexto 3"/>
        <xdr:cNvSpPr txBox="1"/>
      </xdr:nvSpPr>
      <xdr:spPr>
        <a:xfrm>
          <a:off x="147828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1" name="CuadroTexto 4"/>
        <xdr:cNvSpPr txBox="1"/>
      </xdr:nvSpPr>
      <xdr:spPr>
        <a:xfrm>
          <a:off x="147828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2" name="CuadroTexto 3"/>
        <xdr:cNvSpPr txBox="1"/>
      </xdr:nvSpPr>
      <xdr:spPr>
        <a:xfrm>
          <a:off x="7543800"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3" name="CuadroTexto 4"/>
        <xdr:cNvSpPr txBox="1"/>
      </xdr:nvSpPr>
      <xdr:spPr>
        <a:xfrm>
          <a:off x="7543800"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11</xdr:row>
      <xdr:rowOff>0</xdr:rowOff>
    </xdr:from>
    <xdr:ext cx="184731" cy="264560"/>
    <xdr:sp macro="" textlink="">
      <xdr:nvSpPr>
        <xdr:cNvPr id="24" name="CuadroTexto 3"/>
        <xdr:cNvSpPr txBox="1"/>
      </xdr:nvSpPr>
      <xdr:spPr>
        <a:xfrm>
          <a:off x="16301222" y="1045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11</xdr:row>
      <xdr:rowOff>0</xdr:rowOff>
    </xdr:from>
    <xdr:ext cx="184731" cy="264560"/>
    <xdr:sp macro="" textlink="">
      <xdr:nvSpPr>
        <xdr:cNvPr id="25" name="CuadroTexto 4"/>
        <xdr:cNvSpPr txBox="1"/>
      </xdr:nvSpPr>
      <xdr:spPr>
        <a:xfrm>
          <a:off x="16301222" y="1045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11</xdr:row>
      <xdr:rowOff>0</xdr:rowOff>
    </xdr:from>
    <xdr:ext cx="184731" cy="264560"/>
    <xdr:sp macro="" textlink="">
      <xdr:nvSpPr>
        <xdr:cNvPr id="26" name="CuadroTexto 3"/>
        <xdr:cNvSpPr txBox="1"/>
      </xdr:nvSpPr>
      <xdr:spPr>
        <a:xfrm>
          <a:off x="16301222" y="1045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11</xdr:row>
      <xdr:rowOff>0</xdr:rowOff>
    </xdr:from>
    <xdr:ext cx="184731" cy="264560"/>
    <xdr:sp macro="" textlink="">
      <xdr:nvSpPr>
        <xdr:cNvPr id="27" name="CuadroTexto 4"/>
        <xdr:cNvSpPr txBox="1"/>
      </xdr:nvSpPr>
      <xdr:spPr>
        <a:xfrm>
          <a:off x="16301222" y="1045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57922</xdr:colOff>
      <xdr:row>17</xdr:row>
      <xdr:rowOff>0</xdr:rowOff>
    </xdr:from>
    <xdr:ext cx="184731" cy="264560"/>
    <xdr:sp macro="" textlink="">
      <xdr:nvSpPr>
        <xdr:cNvPr id="2" name="CuadroTexto 3"/>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17</xdr:row>
      <xdr:rowOff>0</xdr:rowOff>
    </xdr:from>
    <xdr:ext cx="184731" cy="264560"/>
    <xdr:sp macro="" textlink="">
      <xdr:nvSpPr>
        <xdr:cNvPr id="3" name="CuadroTexto 4"/>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17</xdr:row>
      <xdr:rowOff>0</xdr:rowOff>
    </xdr:from>
    <xdr:ext cx="184731" cy="264560"/>
    <xdr:sp macro="" textlink="">
      <xdr:nvSpPr>
        <xdr:cNvPr id="4" name="CuadroTexto 3"/>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17</xdr:row>
      <xdr:rowOff>0</xdr:rowOff>
    </xdr:from>
    <xdr:ext cx="184731" cy="264560"/>
    <xdr:sp macro="" textlink="">
      <xdr:nvSpPr>
        <xdr:cNvPr id="5" name="CuadroTexto 4"/>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11</xdr:col>
      <xdr:colOff>57922</xdr:colOff>
      <xdr:row>17</xdr:row>
      <xdr:rowOff>0</xdr:rowOff>
    </xdr:from>
    <xdr:ext cx="184731" cy="264560"/>
    <xdr:sp macro="" textlink="">
      <xdr:nvSpPr>
        <xdr:cNvPr id="6" name="CuadroTexto 3"/>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11</xdr:col>
      <xdr:colOff>57922</xdr:colOff>
      <xdr:row>17</xdr:row>
      <xdr:rowOff>0</xdr:rowOff>
    </xdr:from>
    <xdr:ext cx="184731" cy="264560"/>
    <xdr:sp macro="" textlink="">
      <xdr:nvSpPr>
        <xdr:cNvPr id="7" name="CuadroTexto 4"/>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0</xdr:col>
      <xdr:colOff>190501</xdr:colOff>
      <xdr:row>0</xdr:row>
      <xdr:rowOff>158750</xdr:rowOff>
    </xdr:from>
    <xdr:to>
      <xdr:col>1</xdr:col>
      <xdr:colOff>14954</xdr:colOff>
      <xdr:row>1</xdr:row>
      <xdr:rowOff>406400</xdr:rowOff>
    </xdr:to>
    <xdr:pic>
      <xdr:nvPicPr>
        <xdr:cNvPr id="8"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2016125" cy="1428750"/>
        </a:xfrm>
        <a:prstGeom prst="rect">
          <a:avLst/>
        </a:prstGeom>
        <a:noFill/>
        <a:ln>
          <a:noFill/>
        </a:ln>
      </xdr:spPr>
    </xdr:pic>
    <xdr:clientData/>
  </xdr:twoCellAnchor>
  <xdr:oneCellAnchor>
    <xdr:from>
      <xdr:col>11</xdr:col>
      <xdr:colOff>57922</xdr:colOff>
      <xdr:row>17</xdr:row>
      <xdr:rowOff>0</xdr:rowOff>
    </xdr:from>
    <xdr:ext cx="184731" cy="264560"/>
    <xdr:sp macro="" textlink="">
      <xdr:nvSpPr>
        <xdr:cNvPr id="9" name="CuadroTexto 3"/>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11</xdr:col>
      <xdr:colOff>57922</xdr:colOff>
      <xdr:row>17</xdr:row>
      <xdr:rowOff>0</xdr:rowOff>
    </xdr:from>
    <xdr:ext cx="184731" cy="264560"/>
    <xdr:sp macro="" textlink="">
      <xdr:nvSpPr>
        <xdr:cNvPr id="10" name="CuadroTexto 4"/>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17</xdr:row>
      <xdr:rowOff>0</xdr:rowOff>
    </xdr:from>
    <xdr:ext cx="184731" cy="264560"/>
    <xdr:sp macro="" textlink="">
      <xdr:nvSpPr>
        <xdr:cNvPr id="11" name="CuadroTexto 3"/>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17</xdr:row>
      <xdr:rowOff>0</xdr:rowOff>
    </xdr:from>
    <xdr:ext cx="184731" cy="264560"/>
    <xdr:sp macro="" textlink="">
      <xdr:nvSpPr>
        <xdr:cNvPr id="12" name="CuadroTexto 4"/>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17</xdr:row>
      <xdr:rowOff>0</xdr:rowOff>
    </xdr:from>
    <xdr:ext cx="184731" cy="264560"/>
    <xdr:sp macro="" textlink="">
      <xdr:nvSpPr>
        <xdr:cNvPr id="13" name="CuadroTexto 3"/>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17</xdr:row>
      <xdr:rowOff>0</xdr:rowOff>
    </xdr:from>
    <xdr:ext cx="184731" cy="264560"/>
    <xdr:sp macro="" textlink="">
      <xdr:nvSpPr>
        <xdr:cNvPr id="14" name="CuadroTexto 4"/>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15" name="CuadroTexto 3"/>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16" name="CuadroTexto 4"/>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17" name="CuadroTexto 3"/>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18" name="CuadroTexto 4"/>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19" name="CuadroTexto 3"/>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20" name="CuadroTexto 4"/>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39688</xdr:colOff>
      <xdr:row>0</xdr:row>
      <xdr:rowOff>269875</xdr:rowOff>
    </xdr:from>
    <xdr:to>
      <xdr:col>1</xdr:col>
      <xdr:colOff>71438</xdr:colOff>
      <xdr:row>3</xdr:row>
      <xdr:rowOff>0</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88" y="269875"/>
          <a:ext cx="1214438" cy="1039813"/>
        </a:xfrm>
        <a:prstGeom prst="rect">
          <a:avLst/>
        </a:prstGeom>
        <a:noFill/>
        <a:ln>
          <a:noFill/>
        </a:ln>
      </xdr:spPr>
    </xdr:pic>
    <xdr:clientData/>
  </xdr:twoCellAnchor>
  <xdr:oneCellAnchor>
    <xdr:from>
      <xdr:col>4</xdr:col>
      <xdr:colOff>0</xdr:colOff>
      <xdr:row>9</xdr:row>
      <xdr:rowOff>0</xdr:rowOff>
    </xdr:from>
    <xdr:ext cx="184731" cy="264560"/>
    <xdr:sp macro="" textlink="">
      <xdr:nvSpPr>
        <xdr:cNvPr id="3" name="CuadroTexto 2"/>
        <xdr:cNvSpPr txBox="1"/>
      </xdr:nvSpPr>
      <xdr:spPr>
        <a:xfrm>
          <a:off x="10706872"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9</xdr:row>
      <xdr:rowOff>0</xdr:rowOff>
    </xdr:from>
    <xdr:ext cx="184731" cy="264560"/>
    <xdr:sp macro="" textlink="">
      <xdr:nvSpPr>
        <xdr:cNvPr id="4" name="CuadroTexto 3"/>
        <xdr:cNvSpPr txBox="1"/>
      </xdr:nvSpPr>
      <xdr:spPr>
        <a:xfrm>
          <a:off x="10706872"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9</xdr:row>
      <xdr:rowOff>0</xdr:rowOff>
    </xdr:from>
    <xdr:ext cx="184731" cy="264560"/>
    <xdr:sp macro="" textlink="">
      <xdr:nvSpPr>
        <xdr:cNvPr id="5" name="CuadroTexto 4"/>
        <xdr:cNvSpPr txBox="1"/>
      </xdr:nvSpPr>
      <xdr:spPr>
        <a:xfrm>
          <a:off x="9163822" y="218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9</xdr:row>
      <xdr:rowOff>0</xdr:rowOff>
    </xdr:from>
    <xdr:ext cx="184731" cy="264560"/>
    <xdr:sp macro="" textlink="">
      <xdr:nvSpPr>
        <xdr:cNvPr id="6" name="CuadroTexto 5"/>
        <xdr:cNvSpPr txBox="1"/>
      </xdr:nvSpPr>
      <xdr:spPr>
        <a:xfrm>
          <a:off x="9163822" y="218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J15"/>
  <sheetViews>
    <sheetView zoomScale="120" zoomScaleNormal="120" workbookViewId="0">
      <selection activeCell="C19" sqref="C19"/>
    </sheetView>
  </sheetViews>
  <sheetFormatPr baseColWidth="10" defaultColWidth="23.7109375" defaultRowHeight="15" x14ac:dyDescent="0.25"/>
  <cols>
    <col min="1" max="1" width="17.7109375" style="5" customWidth="1"/>
    <col min="2" max="2" width="30.7109375" style="4" customWidth="1"/>
    <col min="3" max="3" width="57.5703125" style="4" customWidth="1"/>
    <col min="4" max="7" width="13.42578125" style="4" customWidth="1"/>
    <col min="8" max="8" width="20.5703125" style="33" customWidth="1"/>
    <col min="9" max="9" width="24" style="8" customWidth="1"/>
    <col min="10" max="16384" width="23.7109375" style="4"/>
  </cols>
  <sheetData>
    <row r="1" spans="1:10" ht="35.1" customHeight="1" x14ac:dyDescent="0.25">
      <c r="A1" s="6"/>
      <c r="B1" s="6"/>
      <c r="C1" s="6"/>
      <c r="D1" s="6"/>
      <c r="E1" s="6"/>
      <c r="F1" s="6"/>
      <c r="G1" s="6"/>
      <c r="H1" s="31"/>
      <c r="I1" s="7"/>
    </row>
    <row r="2" spans="1:10" ht="35.1" customHeight="1" x14ac:dyDescent="0.2">
      <c r="A2" s="151" t="s">
        <v>44</v>
      </c>
      <c r="B2" s="151"/>
      <c r="C2" s="151"/>
      <c r="D2" s="151"/>
      <c r="E2" s="151"/>
      <c r="F2" s="151"/>
      <c r="G2" s="151"/>
      <c r="H2" s="151"/>
      <c r="I2" s="151"/>
    </row>
    <row r="3" spans="1:10" ht="35.1" customHeight="1" thickBot="1" x14ac:dyDescent="0.25">
      <c r="A3" s="151" t="s">
        <v>63</v>
      </c>
      <c r="B3" s="151"/>
      <c r="C3" s="151"/>
      <c r="D3" s="151"/>
      <c r="E3" s="151"/>
      <c r="F3" s="151"/>
      <c r="G3" s="151"/>
      <c r="H3" s="151"/>
      <c r="I3" s="151"/>
    </row>
    <row r="4" spans="1:10" ht="37.5" customHeight="1" x14ac:dyDescent="0.2">
      <c r="A4" s="14" t="s">
        <v>23</v>
      </c>
      <c r="B4" s="15" t="s">
        <v>1</v>
      </c>
      <c r="C4" s="15" t="s">
        <v>0</v>
      </c>
      <c r="D4" s="15" t="s">
        <v>2</v>
      </c>
      <c r="E4" s="15" t="s">
        <v>30</v>
      </c>
      <c r="F4" s="125" t="s">
        <v>59</v>
      </c>
      <c r="G4" s="125" t="s">
        <v>53</v>
      </c>
      <c r="H4" s="32" t="s">
        <v>56</v>
      </c>
      <c r="I4" s="16" t="s">
        <v>64</v>
      </c>
    </row>
    <row r="5" spans="1:10" s="1" customFormat="1" ht="67.5" customHeight="1" x14ac:dyDescent="0.2">
      <c r="A5" s="79"/>
      <c r="B5" s="124"/>
      <c r="C5" s="121"/>
      <c r="D5" s="102"/>
      <c r="E5" s="102"/>
      <c r="F5" s="102"/>
      <c r="G5" s="126"/>
      <c r="H5" s="126"/>
      <c r="I5" s="103"/>
    </row>
    <row r="6" spans="1:10" s="1" customFormat="1" ht="15" customHeight="1" x14ac:dyDescent="0.25">
      <c r="A6" s="104"/>
      <c r="B6" s="105"/>
      <c r="C6" s="105"/>
      <c r="D6" s="106"/>
      <c r="E6" s="106"/>
      <c r="F6" s="106"/>
      <c r="G6" s="106"/>
      <c r="H6" s="50"/>
      <c r="I6" s="60" t="s">
        <v>31</v>
      </c>
    </row>
    <row r="7" spans="1:10" s="1" customFormat="1" ht="15" customHeight="1" x14ac:dyDescent="0.25">
      <c r="A7" s="17"/>
      <c r="B7" s="18"/>
      <c r="C7" s="18"/>
      <c r="D7" s="19"/>
      <c r="E7" s="44"/>
      <c r="F7" s="44"/>
      <c r="G7" s="44"/>
      <c r="H7" s="50"/>
      <c r="I7" s="45" t="s">
        <v>43</v>
      </c>
      <c r="J7" s="93">
        <v>1</v>
      </c>
    </row>
    <row r="8" spans="1:10" ht="15" customHeight="1" x14ac:dyDescent="0.25">
      <c r="H8" s="50"/>
      <c r="I8" s="45" t="s">
        <v>47</v>
      </c>
      <c r="J8" s="97"/>
    </row>
    <row r="9" spans="1:10" x14ac:dyDescent="0.25">
      <c r="C9" s="107"/>
      <c r="H9" s="4"/>
      <c r="I9" s="4"/>
    </row>
    <row r="10" spans="1:10" ht="11.25" x14ac:dyDescent="0.2">
      <c r="H10" s="4"/>
      <c r="I10" s="4"/>
    </row>
    <row r="11" spans="1:10" ht="11.25" x14ac:dyDescent="0.2">
      <c r="H11" s="4"/>
      <c r="I11" s="4"/>
    </row>
    <row r="12" spans="1:10" ht="11.25" x14ac:dyDescent="0.2">
      <c r="H12" s="4"/>
      <c r="I12" s="4"/>
    </row>
    <row r="13" spans="1:10" ht="11.25" x14ac:dyDescent="0.2">
      <c r="H13" s="4"/>
      <c r="I13" s="4"/>
    </row>
    <row r="14" spans="1:10" x14ac:dyDescent="0.25">
      <c r="C14" s="4" t="s">
        <v>69</v>
      </c>
    </row>
    <row r="15" spans="1:10" ht="16.5" x14ac:dyDescent="0.25">
      <c r="I15" s="79"/>
    </row>
  </sheetData>
  <mergeCells count="2">
    <mergeCell ref="A2:I2"/>
    <mergeCell ref="A3:I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18"/>
  <sheetViews>
    <sheetView zoomScale="120" zoomScaleNormal="120" workbookViewId="0">
      <selection activeCell="A13" sqref="A13"/>
    </sheetView>
  </sheetViews>
  <sheetFormatPr baseColWidth="10" defaultColWidth="23.7109375" defaultRowHeight="15" x14ac:dyDescent="0.25"/>
  <cols>
    <col min="1" max="1" width="17.7109375" style="5" customWidth="1"/>
    <col min="2" max="2" width="30.7109375" style="4" customWidth="1"/>
    <col min="3" max="3" width="57.5703125" style="4" customWidth="1"/>
    <col min="4" max="5" width="13.42578125" style="4" customWidth="1"/>
    <col min="6" max="6" width="20.5703125" style="33" customWidth="1"/>
    <col min="7" max="7" width="20.7109375" style="8" customWidth="1"/>
    <col min="8" max="16384" width="23.7109375" style="4"/>
  </cols>
  <sheetData>
    <row r="1" spans="1:8" ht="35.1" customHeight="1" x14ac:dyDescent="0.25">
      <c r="A1" s="6"/>
      <c r="B1" s="6"/>
      <c r="C1" s="6"/>
      <c r="D1" s="6"/>
      <c r="E1" s="6"/>
      <c r="F1" s="31"/>
      <c r="G1" s="7"/>
    </row>
    <row r="2" spans="1:8" ht="35.1" customHeight="1" x14ac:dyDescent="0.2">
      <c r="A2" s="151" t="s">
        <v>34</v>
      </c>
      <c r="B2" s="151"/>
      <c r="C2" s="151"/>
      <c r="D2" s="151"/>
      <c r="E2" s="151"/>
      <c r="F2" s="151"/>
      <c r="G2" s="151"/>
    </row>
    <row r="3" spans="1:8" ht="35.1" customHeight="1" thickBot="1" x14ac:dyDescent="0.25">
      <c r="A3" s="151" t="s">
        <v>70</v>
      </c>
      <c r="B3" s="151"/>
      <c r="C3" s="151"/>
      <c r="D3" s="151"/>
      <c r="E3" s="151"/>
      <c r="F3" s="151"/>
      <c r="G3" s="151"/>
    </row>
    <row r="4" spans="1:8" ht="37.5" customHeight="1" x14ac:dyDescent="0.2">
      <c r="A4" s="46" t="s">
        <v>23</v>
      </c>
      <c r="B4" s="47" t="s">
        <v>1</v>
      </c>
      <c r="C4" s="47" t="s">
        <v>0</v>
      </c>
      <c r="D4" s="47" t="s">
        <v>2</v>
      </c>
      <c r="E4" s="47" t="s">
        <v>30</v>
      </c>
      <c r="F4" s="127" t="s">
        <v>3</v>
      </c>
      <c r="G4" s="128" t="s">
        <v>5</v>
      </c>
    </row>
    <row r="5" spans="1:8" s="91" customFormat="1" ht="92.25" customHeight="1" x14ac:dyDescent="0.3">
      <c r="A5" s="110" t="s">
        <v>77</v>
      </c>
      <c r="B5" s="89" t="s">
        <v>78</v>
      </c>
      <c r="C5" s="56" t="s">
        <v>79</v>
      </c>
      <c r="D5" s="90">
        <v>45273</v>
      </c>
      <c r="E5" s="90">
        <v>45291</v>
      </c>
      <c r="F5" s="94">
        <v>42768600</v>
      </c>
      <c r="G5" s="92" t="s">
        <v>4</v>
      </c>
    </row>
    <row r="6" spans="1:8" s="91" customFormat="1" ht="37.5" hidden="1" customHeight="1" x14ac:dyDescent="0.2">
      <c r="A6" s="135"/>
      <c r="B6" s="136"/>
      <c r="C6" s="136"/>
      <c r="D6" s="136"/>
      <c r="E6" s="136"/>
      <c r="F6" s="137"/>
      <c r="G6" s="138"/>
    </row>
    <row r="7" spans="1:8" s="91" customFormat="1" ht="37.5" hidden="1" customHeight="1" x14ac:dyDescent="0.2">
      <c r="A7" s="135"/>
      <c r="B7" s="136"/>
      <c r="C7" s="136"/>
      <c r="D7" s="136"/>
      <c r="E7" s="136"/>
      <c r="F7" s="137"/>
      <c r="G7" s="138"/>
    </row>
    <row r="8" spans="1:8" s="91" customFormat="1" ht="37.5" hidden="1" customHeight="1" x14ac:dyDescent="0.2">
      <c r="A8" s="135"/>
      <c r="B8" s="136"/>
      <c r="C8" s="136"/>
      <c r="D8" s="136"/>
      <c r="E8" s="136"/>
      <c r="F8" s="137"/>
      <c r="G8" s="138"/>
    </row>
    <row r="9" spans="1:8" s="91" customFormat="1" ht="37.5" hidden="1" customHeight="1" x14ac:dyDescent="0.2">
      <c r="A9" s="135"/>
      <c r="B9" s="136"/>
      <c r="C9" s="136"/>
      <c r="D9" s="136"/>
      <c r="E9" s="136"/>
      <c r="F9" s="137"/>
      <c r="G9" s="138"/>
    </row>
    <row r="10" spans="1:8" s="134" customFormat="1" ht="37.5" hidden="1" customHeight="1" x14ac:dyDescent="0.3">
      <c r="A10" s="110"/>
      <c r="B10" s="133"/>
      <c r="C10" s="116"/>
      <c r="D10" s="90"/>
      <c r="E10" s="90"/>
      <c r="F10" s="94"/>
      <c r="G10" s="92"/>
    </row>
    <row r="11" spans="1:8" ht="15" customHeight="1" x14ac:dyDescent="0.25">
      <c r="A11" s="129"/>
      <c r="B11" s="130"/>
      <c r="C11" s="130"/>
      <c r="D11" s="131"/>
      <c r="E11" s="131"/>
      <c r="F11" s="132">
        <f>SUM(F5:F10)</f>
        <v>42768600</v>
      </c>
      <c r="G11" s="129" t="s">
        <v>31</v>
      </c>
    </row>
    <row r="12" spans="1:8" x14ac:dyDescent="0.25">
      <c r="A12" s="17"/>
      <c r="B12" s="18"/>
      <c r="C12" s="18"/>
      <c r="D12" s="19"/>
      <c r="E12" s="44"/>
      <c r="F12" s="50">
        <f>+F11</f>
        <v>42768600</v>
      </c>
      <c r="G12" s="45" t="s">
        <v>4</v>
      </c>
      <c r="H12" s="4">
        <v>1</v>
      </c>
    </row>
    <row r="13" spans="1:8" x14ac:dyDescent="0.25">
      <c r="F13" s="50"/>
      <c r="G13" s="45"/>
    </row>
    <row r="14" spans="1:8" ht="11.25" x14ac:dyDescent="0.2">
      <c r="F14" s="4"/>
      <c r="G14" s="4"/>
    </row>
    <row r="15" spans="1:8" ht="11.25" x14ac:dyDescent="0.2">
      <c r="F15" s="4"/>
      <c r="G15" s="4"/>
    </row>
    <row r="16" spans="1:8" ht="11.25" x14ac:dyDescent="0.2">
      <c r="F16" s="4"/>
      <c r="G16" s="4"/>
    </row>
    <row r="17" spans="6:7" ht="11.25" x14ac:dyDescent="0.2">
      <c r="F17" s="4"/>
      <c r="G17" s="4"/>
    </row>
    <row r="18" spans="6:7" ht="11.25" x14ac:dyDescent="0.2">
      <c r="F18" s="4"/>
      <c r="G18" s="4"/>
    </row>
  </sheetData>
  <mergeCells count="2">
    <mergeCell ref="A2:G2"/>
    <mergeCell ref="A3:G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0"/>
  <sheetViews>
    <sheetView zoomScale="81" zoomScaleNormal="81" workbookViewId="0">
      <selection activeCell="C32" sqref="C32"/>
    </sheetView>
  </sheetViews>
  <sheetFormatPr baseColWidth="10" defaultColWidth="23.7109375" defaultRowHeight="11.25" x14ac:dyDescent="0.2"/>
  <cols>
    <col min="1" max="1" width="17.7109375" style="5" customWidth="1"/>
    <col min="2" max="2" width="49.42578125" style="4" customWidth="1"/>
    <col min="3" max="3" width="57.5703125" style="4" customWidth="1"/>
    <col min="4" max="9" width="13.42578125" style="4" customWidth="1"/>
    <col min="10" max="10" width="18.7109375" style="8" customWidth="1"/>
    <col min="11" max="16384" width="23.7109375" style="4"/>
  </cols>
  <sheetData>
    <row r="1" spans="1:11" ht="35.1" customHeight="1" x14ac:dyDescent="0.2">
      <c r="A1" s="6"/>
      <c r="B1" s="6"/>
      <c r="C1" s="6"/>
      <c r="D1" s="6"/>
      <c r="E1" s="6"/>
      <c r="F1" s="6"/>
      <c r="G1" s="6"/>
      <c r="H1" s="6"/>
      <c r="I1" s="6"/>
      <c r="J1" s="7"/>
    </row>
    <row r="2" spans="1:11" ht="35.1" customHeight="1" x14ac:dyDescent="0.2">
      <c r="A2" s="151" t="s">
        <v>65</v>
      </c>
      <c r="B2" s="151"/>
      <c r="C2" s="151"/>
      <c r="D2" s="151"/>
      <c r="E2" s="151"/>
      <c r="F2" s="151"/>
      <c r="G2" s="151"/>
      <c r="H2" s="151"/>
      <c r="I2" s="151"/>
      <c r="J2" s="151"/>
    </row>
    <row r="3" spans="1:11" ht="35.1" customHeight="1" thickBot="1" x14ac:dyDescent="0.25">
      <c r="A3" s="151" t="s">
        <v>71</v>
      </c>
      <c r="B3" s="151"/>
      <c r="C3" s="151"/>
      <c r="D3" s="151"/>
      <c r="E3" s="151"/>
      <c r="F3" s="151"/>
      <c r="G3" s="151"/>
      <c r="H3" s="151"/>
      <c r="I3" s="151"/>
      <c r="J3" s="151"/>
    </row>
    <row r="4" spans="1:11" ht="37.5" customHeight="1" x14ac:dyDescent="0.2">
      <c r="A4" s="46" t="s">
        <v>23</v>
      </c>
      <c r="B4" s="47" t="s">
        <v>1</v>
      </c>
      <c r="C4" s="47" t="s">
        <v>0</v>
      </c>
      <c r="D4" s="47" t="s">
        <v>2</v>
      </c>
      <c r="E4" s="47" t="s">
        <v>30</v>
      </c>
      <c r="F4" s="152" t="s">
        <v>62</v>
      </c>
      <c r="G4" s="152" t="s">
        <v>53</v>
      </c>
      <c r="H4" s="154" t="s">
        <v>38</v>
      </c>
      <c r="I4" s="154" t="s">
        <v>58</v>
      </c>
      <c r="J4" s="156" t="s">
        <v>39</v>
      </c>
    </row>
    <row r="5" spans="1:11" ht="39" customHeight="1" x14ac:dyDescent="0.2">
      <c r="A5" s="62"/>
      <c r="B5" s="63"/>
      <c r="C5" s="63"/>
      <c r="D5" s="63"/>
      <c r="E5" s="63"/>
      <c r="F5" s="153"/>
      <c r="G5" s="153"/>
      <c r="H5" s="155"/>
      <c r="I5" s="155"/>
      <c r="J5" s="157"/>
    </row>
    <row r="6" spans="1:11" s="1" customFormat="1" ht="91.5" customHeight="1" x14ac:dyDescent="0.3">
      <c r="A6" s="99" t="s">
        <v>80</v>
      </c>
      <c r="B6" s="89" t="s">
        <v>81</v>
      </c>
      <c r="C6" s="89" t="s">
        <v>82</v>
      </c>
      <c r="D6" s="102">
        <v>45280</v>
      </c>
      <c r="E6" s="102">
        <v>45291</v>
      </c>
      <c r="F6" s="109"/>
      <c r="G6" s="103"/>
      <c r="H6" s="101"/>
      <c r="I6" s="101">
        <v>171252480</v>
      </c>
      <c r="J6" s="103" t="s">
        <v>4</v>
      </c>
    </row>
    <row r="7" spans="1:11" ht="15" x14ac:dyDescent="0.25">
      <c r="I7" s="111">
        <f>SUM(I6:I6)</f>
        <v>171252480</v>
      </c>
      <c r="J7" s="60" t="s">
        <v>31</v>
      </c>
    </row>
    <row r="8" spans="1:11" ht="15" x14ac:dyDescent="0.2">
      <c r="I8" s="4">
        <v>0</v>
      </c>
      <c r="J8" s="45" t="s">
        <v>4</v>
      </c>
      <c r="K8" s="4">
        <v>1</v>
      </c>
    </row>
    <row r="9" spans="1:11" ht="15" x14ac:dyDescent="0.2">
      <c r="I9" s="111">
        <f>+H6</f>
        <v>0</v>
      </c>
      <c r="J9" s="45" t="s">
        <v>61</v>
      </c>
    </row>
    <row r="10" spans="1:11" x14ac:dyDescent="0.2">
      <c r="J10" s="4"/>
    </row>
  </sheetData>
  <mergeCells count="7">
    <mergeCell ref="A2:J2"/>
    <mergeCell ref="A3:J3"/>
    <mergeCell ref="F4:F5"/>
    <mergeCell ref="G4:G5"/>
    <mergeCell ref="H4:H5"/>
    <mergeCell ref="I4:I5"/>
    <mergeCell ref="J4:J5"/>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J18"/>
  <sheetViews>
    <sheetView zoomScale="84" zoomScaleNormal="84" workbookViewId="0">
      <selection activeCell="A3" sqref="A3:J3"/>
    </sheetView>
  </sheetViews>
  <sheetFormatPr baseColWidth="10" defaultColWidth="23.7109375" defaultRowHeight="15" x14ac:dyDescent="0.25"/>
  <cols>
    <col min="1" max="1" width="17.7109375" style="5" customWidth="1"/>
    <col min="2" max="2" width="41.7109375" style="4" customWidth="1"/>
    <col min="3" max="3" width="57.5703125" style="4" customWidth="1"/>
    <col min="4" max="5" width="13.42578125" style="4" customWidth="1"/>
    <col min="6" max="6" width="18.5703125" style="4" customWidth="1"/>
    <col min="7" max="7" width="19.140625" style="4" customWidth="1"/>
    <col min="8" max="8" width="26.42578125" style="4" customWidth="1"/>
    <col min="9" max="9" width="20.5703125" style="33" customWidth="1"/>
    <col min="10" max="10" width="22.42578125" style="8" customWidth="1"/>
    <col min="11" max="16384" width="23.7109375" style="4"/>
  </cols>
  <sheetData>
    <row r="1" spans="1:10" ht="35.1" customHeight="1" x14ac:dyDescent="0.25">
      <c r="A1" s="6"/>
      <c r="B1" s="6"/>
      <c r="C1" s="6"/>
      <c r="D1" s="6"/>
      <c r="E1" s="6"/>
      <c r="F1" s="6"/>
      <c r="G1" s="6"/>
      <c r="H1" s="6"/>
      <c r="I1" s="31"/>
      <c r="J1" s="7"/>
    </row>
    <row r="2" spans="1:10" ht="35.1" customHeight="1" x14ac:dyDescent="0.2">
      <c r="A2" s="151" t="s">
        <v>66</v>
      </c>
      <c r="B2" s="151"/>
      <c r="C2" s="151"/>
      <c r="D2" s="151"/>
      <c r="E2" s="151"/>
      <c r="F2" s="151"/>
      <c r="G2" s="151"/>
      <c r="H2" s="151"/>
      <c r="I2" s="151"/>
      <c r="J2" s="151"/>
    </row>
    <row r="3" spans="1:10" ht="35.1" customHeight="1" x14ac:dyDescent="0.2">
      <c r="A3" s="151" t="s">
        <v>72</v>
      </c>
      <c r="B3" s="151"/>
      <c r="C3" s="151"/>
      <c r="D3" s="151"/>
      <c r="E3" s="151"/>
      <c r="F3" s="151"/>
      <c r="G3" s="151"/>
      <c r="H3" s="151"/>
      <c r="I3" s="151"/>
      <c r="J3" s="151"/>
    </row>
    <row r="4" spans="1:10" ht="37.5" customHeight="1" x14ac:dyDescent="0.2">
      <c r="A4" s="86" t="s">
        <v>23</v>
      </c>
      <c r="B4" s="87" t="s">
        <v>1</v>
      </c>
      <c r="C4" s="87" t="s">
        <v>0</v>
      </c>
      <c r="D4" s="87" t="s">
        <v>2</v>
      </c>
      <c r="E4" s="87" t="s">
        <v>30</v>
      </c>
      <c r="F4" s="98" t="s">
        <v>57</v>
      </c>
      <c r="G4" s="98" t="s">
        <v>54</v>
      </c>
      <c r="H4" s="98" t="s">
        <v>55</v>
      </c>
      <c r="I4" s="88" t="s">
        <v>56</v>
      </c>
      <c r="J4" s="66" t="s">
        <v>5</v>
      </c>
    </row>
    <row r="5" spans="1:10" ht="86.25" customHeight="1" x14ac:dyDescent="0.3">
      <c r="A5" s="118"/>
      <c r="B5" s="89"/>
      <c r="C5" s="89"/>
      <c r="D5" s="102"/>
      <c r="E5" s="102"/>
      <c r="F5" s="102"/>
      <c r="G5" s="100"/>
      <c r="H5" s="100"/>
      <c r="I5" s="101"/>
      <c r="J5" s="103"/>
    </row>
    <row r="6" spans="1:10" ht="15" customHeight="1" x14ac:dyDescent="0.3">
      <c r="A6" s="57"/>
      <c r="B6" s="61"/>
      <c r="C6" s="65"/>
      <c r="D6" s="59"/>
      <c r="E6" s="59"/>
      <c r="F6" s="59"/>
      <c r="G6" s="59"/>
      <c r="H6" s="59"/>
      <c r="I6" s="49">
        <f>SUM(I5:I5)</f>
        <v>0</v>
      </c>
      <c r="J6" s="45" t="s">
        <v>31</v>
      </c>
    </row>
    <row r="7" spans="1:10" x14ac:dyDescent="0.25">
      <c r="A7" s="17"/>
      <c r="B7" s="18"/>
      <c r="C7" s="18"/>
      <c r="D7" s="19"/>
      <c r="E7" s="44"/>
      <c r="F7" s="44"/>
      <c r="G7" s="44"/>
      <c r="H7" s="44"/>
      <c r="I7" s="49">
        <f>I6</f>
        <v>0</v>
      </c>
      <c r="J7" s="91" t="s">
        <v>47</v>
      </c>
    </row>
    <row r="8" spans="1:10" x14ac:dyDescent="0.25">
      <c r="I8" s="49"/>
      <c r="J8" s="91"/>
    </row>
    <row r="9" spans="1:10" ht="11.25" x14ac:dyDescent="0.2">
      <c r="I9" s="111"/>
      <c r="J9" s="4"/>
    </row>
    <row r="10" spans="1:10" ht="11.25" x14ac:dyDescent="0.2">
      <c r="I10" s="4"/>
      <c r="J10" s="4"/>
    </row>
    <row r="11" spans="1:10" ht="11.25" x14ac:dyDescent="0.2">
      <c r="I11" s="4"/>
      <c r="J11" s="4"/>
    </row>
    <row r="12" spans="1:10" ht="11.25" x14ac:dyDescent="0.2">
      <c r="I12" s="4"/>
    </row>
    <row r="13" spans="1:10" ht="11.25" x14ac:dyDescent="0.2">
      <c r="I13" s="4"/>
    </row>
    <row r="18" spans="3:3" x14ac:dyDescent="0.25">
      <c r="C18" s="96"/>
    </row>
  </sheetData>
  <autoFilter ref="A4:J8"/>
  <mergeCells count="2">
    <mergeCell ref="A2:J2"/>
    <mergeCell ref="A3:J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7"/>
  <sheetViews>
    <sheetView topLeftCell="A8" zoomScale="75" zoomScaleNormal="75" workbookViewId="0">
      <selection activeCell="L13" sqref="L13"/>
    </sheetView>
  </sheetViews>
  <sheetFormatPr baseColWidth="10" defaultColWidth="23.7109375" defaultRowHeight="15" x14ac:dyDescent="0.25"/>
  <cols>
    <col min="1" max="1" width="19.5703125" style="64" customWidth="1"/>
    <col min="2" max="2" width="49.5703125" style="74" customWidth="1"/>
    <col min="3" max="3" width="57.5703125" style="75" customWidth="1"/>
    <col min="4" max="7" width="17.7109375" style="64" customWidth="1"/>
    <col min="8" max="9" width="23" style="78" customWidth="1"/>
    <col min="10" max="10" width="24.28515625" style="76" customWidth="1"/>
    <col min="11" max="11" width="26.42578125" style="77" customWidth="1"/>
    <col min="12" max="16384" width="23.7109375" style="55"/>
  </cols>
  <sheetData>
    <row r="1" spans="1:12" ht="93" customHeight="1" x14ac:dyDescent="0.25">
      <c r="A1" s="67"/>
      <c r="B1" s="67"/>
      <c r="C1" s="67"/>
      <c r="D1" s="67"/>
      <c r="E1" s="67"/>
      <c r="F1" s="67"/>
      <c r="G1" s="67"/>
      <c r="H1" s="68"/>
      <c r="I1" s="68"/>
      <c r="J1" s="69"/>
      <c r="K1" s="70"/>
    </row>
    <row r="2" spans="1:12" ht="35.1" customHeight="1" x14ac:dyDescent="0.25">
      <c r="A2" s="158" t="s">
        <v>45</v>
      </c>
      <c r="B2" s="158"/>
      <c r="C2" s="158"/>
      <c r="D2" s="158"/>
      <c r="E2" s="158"/>
      <c r="F2" s="158"/>
      <c r="G2" s="158"/>
      <c r="H2" s="158"/>
      <c r="I2" s="158"/>
      <c r="J2" s="158"/>
      <c r="K2" s="158"/>
    </row>
    <row r="3" spans="1:12" ht="34.5" customHeight="1" x14ac:dyDescent="0.25">
      <c r="A3" s="158" t="s">
        <v>72</v>
      </c>
      <c r="B3" s="158"/>
      <c r="C3" s="158"/>
      <c r="D3" s="158"/>
      <c r="E3" s="158"/>
      <c r="F3" s="158"/>
      <c r="G3" s="158"/>
      <c r="H3" s="158"/>
      <c r="I3" s="158"/>
      <c r="J3" s="158"/>
      <c r="K3" s="158"/>
    </row>
    <row r="4" spans="1:12" ht="67.5" customHeight="1" x14ac:dyDescent="0.25">
      <c r="A4" s="71" t="s">
        <v>40</v>
      </c>
      <c r="B4" s="71" t="s">
        <v>41</v>
      </c>
      <c r="C4" s="71" t="s">
        <v>35</v>
      </c>
      <c r="D4" s="71" t="s">
        <v>36</v>
      </c>
      <c r="E4" s="71" t="s">
        <v>37</v>
      </c>
      <c r="F4" s="71" t="s">
        <v>59</v>
      </c>
      <c r="G4" s="71" t="s">
        <v>53</v>
      </c>
      <c r="H4" s="72" t="s">
        <v>38</v>
      </c>
      <c r="I4" s="72" t="s">
        <v>58</v>
      </c>
      <c r="J4" s="73" t="str">
        <f>K4</f>
        <v>MODALIDAD (Homo o Convenio: nombre del convenio)</v>
      </c>
      <c r="K4" s="71" t="s">
        <v>39</v>
      </c>
    </row>
    <row r="5" spans="1:12" ht="67.5" customHeight="1" x14ac:dyDescent="0.3">
      <c r="A5" s="99" t="s">
        <v>136</v>
      </c>
      <c r="B5" s="146" t="s">
        <v>137</v>
      </c>
      <c r="C5" s="89" t="s">
        <v>144</v>
      </c>
      <c r="D5" s="102">
        <v>45267</v>
      </c>
      <c r="E5" s="102">
        <v>45291</v>
      </c>
      <c r="F5" s="71"/>
      <c r="G5" s="71"/>
      <c r="H5" s="72"/>
      <c r="I5" s="108">
        <v>14444220</v>
      </c>
      <c r="J5" s="103" t="s">
        <v>4</v>
      </c>
      <c r="K5" s="71"/>
    </row>
    <row r="6" spans="1:12" ht="67.5" customHeight="1" x14ac:dyDescent="0.3">
      <c r="A6" s="99" t="s">
        <v>138</v>
      </c>
      <c r="B6" s="89" t="s">
        <v>139</v>
      </c>
      <c r="C6" s="89" t="s">
        <v>145</v>
      </c>
      <c r="D6" s="102">
        <v>45266</v>
      </c>
      <c r="E6" s="102">
        <v>45291</v>
      </c>
      <c r="F6" s="71"/>
      <c r="G6" s="71"/>
      <c r="H6" s="72"/>
      <c r="I6" s="108">
        <v>27608000</v>
      </c>
      <c r="J6" s="103" t="s">
        <v>4</v>
      </c>
      <c r="K6" s="71"/>
    </row>
    <row r="7" spans="1:12" ht="67.5" customHeight="1" x14ac:dyDescent="0.3">
      <c r="A7" s="99" t="s">
        <v>83</v>
      </c>
      <c r="B7" s="89" t="s">
        <v>84</v>
      </c>
      <c r="C7" s="145" t="s">
        <v>92</v>
      </c>
      <c r="D7" s="102">
        <v>45272</v>
      </c>
      <c r="E7" s="102">
        <v>45286</v>
      </c>
      <c r="F7" s="71"/>
      <c r="G7" s="71"/>
      <c r="H7" s="72"/>
      <c r="I7" s="108">
        <v>2166667</v>
      </c>
      <c r="J7" s="103" t="s">
        <v>97</v>
      </c>
      <c r="K7" s="71"/>
    </row>
    <row r="8" spans="1:12" ht="67.5" customHeight="1" x14ac:dyDescent="0.25">
      <c r="A8" s="99" t="s">
        <v>85</v>
      </c>
      <c r="B8" s="114" t="s">
        <v>86</v>
      </c>
      <c r="C8" s="56" t="s">
        <v>93</v>
      </c>
      <c r="D8" s="102">
        <v>45273</v>
      </c>
      <c r="E8" s="102">
        <v>45291</v>
      </c>
      <c r="F8" s="71"/>
      <c r="G8" s="71"/>
      <c r="H8" s="72"/>
      <c r="I8" s="108">
        <v>2340000</v>
      </c>
      <c r="J8" s="103" t="s">
        <v>98</v>
      </c>
      <c r="K8" s="71"/>
    </row>
    <row r="9" spans="1:12" ht="67.5" customHeight="1" x14ac:dyDescent="0.3">
      <c r="A9" s="99" t="s">
        <v>140</v>
      </c>
      <c r="B9" s="89" t="s">
        <v>141</v>
      </c>
      <c r="C9" s="89" t="s">
        <v>147</v>
      </c>
      <c r="D9" s="102">
        <v>45282</v>
      </c>
      <c r="E9" s="102">
        <v>45291</v>
      </c>
      <c r="F9" s="71"/>
      <c r="G9" s="71"/>
      <c r="H9" s="72"/>
      <c r="I9" s="108">
        <v>19404735</v>
      </c>
      <c r="J9" s="103" t="s">
        <v>99</v>
      </c>
      <c r="K9" s="71"/>
    </row>
    <row r="10" spans="1:12" ht="67.5" customHeight="1" x14ac:dyDescent="0.3">
      <c r="A10" s="103" t="s">
        <v>87</v>
      </c>
      <c r="B10" s="89" t="s">
        <v>84</v>
      </c>
      <c r="C10" s="89" t="s">
        <v>94</v>
      </c>
      <c r="D10" s="102">
        <v>45287</v>
      </c>
      <c r="E10" s="102">
        <v>45291</v>
      </c>
      <c r="F10" s="71"/>
      <c r="G10" s="71"/>
      <c r="H10" s="72"/>
      <c r="I10" s="108">
        <v>333333</v>
      </c>
      <c r="J10" s="103" t="s">
        <v>97</v>
      </c>
      <c r="K10" s="71"/>
    </row>
    <row r="11" spans="1:12" ht="67.5" customHeight="1" x14ac:dyDescent="0.3">
      <c r="A11" s="103" t="s">
        <v>88</v>
      </c>
      <c r="B11" s="89" t="s">
        <v>89</v>
      </c>
      <c r="C11" s="89" t="s">
        <v>95</v>
      </c>
      <c r="D11" s="102">
        <v>45287</v>
      </c>
      <c r="E11" s="102">
        <v>45291</v>
      </c>
      <c r="F11" s="71"/>
      <c r="G11" s="71"/>
      <c r="H11" s="72"/>
      <c r="I11" s="108">
        <v>333333</v>
      </c>
      <c r="J11" s="103" t="s">
        <v>97</v>
      </c>
      <c r="K11" s="71"/>
    </row>
    <row r="12" spans="1:12" ht="142.5" x14ac:dyDescent="0.3">
      <c r="A12" s="99" t="s">
        <v>90</v>
      </c>
      <c r="B12" s="89" t="s">
        <v>91</v>
      </c>
      <c r="C12" s="144" t="s">
        <v>96</v>
      </c>
      <c r="D12" s="102">
        <v>45287</v>
      </c>
      <c r="E12" s="102">
        <v>45291</v>
      </c>
      <c r="F12" s="57"/>
      <c r="G12" s="57"/>
      <c r="H12" s="119"/>
      <c r="I12" s="108">
        <v>308723</v>
      </c>
      <c r="J12" s="103" t="s">
        <v>99</v>
      </c>
      <c r="K12" s="120"/>
    </row>
    <row r="13" spans="1:12" ht="198" x14ac:dyDescent="0.3">
      <c r="A13" s="99" t="s">
        <v>142</v>
      </c>
      <c r="B13" s="89" t="s">
        <v>143</v>
      </c>
      <c r="C13" s="89" t="s">
        <v>146</v>
      </c>
      <c r="D13" s="102">
        <v>45289</v>
      </c>
      <c r="E13" s="102">
        <v>45291</v>
      </c>
      <c r="F13" s="57"/>
      <c r="G13" s="57"/>
      <c r="H13" s="119"/>
      <c r="I13" s="108">
        <v>44700000</v>
      </c>
      <c r="J13" s="103" t="s">
        <v>99</v>
      </c>
      <c r="K13" s="120"/>
    </row>
    <row r="14" spans="1:12" x14ac:dyDescent="0.25">
      <c r="I14" s="78">
        <v>0</v>
      </c>
    </row>
    <row r="15" spans="1:12" x14ac:dyDescent="0.25">
      <c r="I15" s="78">
        <f>SUM(I5:I14)</f>
        <v>111639011</v>
      </c>
      <c r="K15" s="77" t="s">
        <v>42</v>
      </c>
    </row>
    <row r="16" spans="1:12" x14ac:dyDescent="0.25">
      <c r="I16" s="78">
        <v>42052220</v>
      </c>
      <c r="K16" s="77" t="s">
        <v>43</v>
      </c>
      <c r="L16" s="55">
        <v>2</v>
      </c>
    </row>
    <row r="17" spans="9:12" x14ac:dyDescent="0.25">
      <c r="I17" s="78">
        <v>69586791</v>
      </c>
      <c r="K17" s="77" t="s">
        <v>61</v>
      </c>
      <c r="L17" s="55">
        <v>7</v>
      </c>
    </row>
  </sheetData>
  <autoFilter ref="A4:K14"/>
  <mergeCells count="2">
    <mergeCell ref="A2:K2"/>
    <mergeCell ref="A3:K3"/>
  </mergeCells>
  <printOptions horizontalCentered="1" verticalCentered="1"/>
  <pageMargins left="1.1023622047244095" right="0.51181102362204722" top="0.55118110236220474" bottom="0.55118110236220474" header="0.51181102362204722" footer="0.51181102362204722"/>
  <pageSetup paperSize="5" scale="65" orientation="landscape" horizontalDpi="1200" verticalDpi="1200"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23"/>
  <sheetViews>
    <sheetView topLeftCell="A13" zoomScale="60" zoomScaleNormal="60" workbookViewId="0">
      <selection activeCell="G9" sqref="G9"/>
    </sheetView>
  </sheetViews>
  <sheetFormatPr baseColWidth="10" defaultColWidth="23.7109375" defaultRowHeight="15" x14ac:dyDescent="0.25"/>
  <cols>
    <col min="1" max="1" width="32.85546875" style="64" customWidth="1"/>
    <col min="2" max="2" width="57.140625" style="74" customWidth="1"/>
    <col min="3" max="3" width="94.7109375" style="75" customWidth="1"/>
    <col min="4" max="10" width="17.7109375" style="64" customWidth="1"/>
    <col min="11" max="11" width="23" style="78" customWidth="1"/>
    <col min="12" max="12" width="24.28515625" style="76" customWidth="1"/>
    <col min="13" max="13" width="26.42578125" style="77" customWidth="1"/>
    <col min="14" max="16384" width="23.7109375" style="55"/>
  </cols>
  <sheetData>
    <row r="1" spans="1:14" ht="93" customHeight="1" x14ac:dyDescent="0.25">
      <c r="A1" s="67"/>
      <c r="B1" s="67"/>
      <c r="C1" s="67"/>
      <c r="D1" s="67"/>
      <c r="E1" s="67"/>
      <c r="F1" s="67"/>
      <c r="G1" s="67"/>
      <c r="H1" s="67"/>
      <c r="I1" s="67"/>
      <c r="J1" s="67"/>
      <c r="K1" s="68"/>
      <c r="L1" s="69"/>
      <c r="M1" s="70"/>
    </row>
    <row r="2" spans="1:14" ht="35.1" customHeight="1" x14ac:dyDescent="0.25">
      <c r="A2" s="158" t="s">
        <v>60</v>
      </c>
      <c r="B2" s="158"/>
      <c r="C2" s="158"/>
      <c r="D2" s="158"/>
      <c r="E2" s="158"/>
      <c r="F2" s="158"/>
      <c r="G2" s="158"/>
      <c r="H2" s="158"/>
      <c r="I2" s="158"/>
      <c r="J2" s="158"/>
      <c r="K2" s="158"/>
      <c r="L2" s="158"/>
      <c r="M2" s="158"/>
    </row>
    <row r="3" spans="1:14" ht="34.5" customHeight="1" x14ac:dyDescent="0.25">
      <c r="A3" s="158" t="s">
        <v>73</v>
      </c>
      <c r="B3" s="158"/>
      <c r="C3" s="158"/>
      <c r="D3" s="158"/>
      <c r="E3" s="158"/>
      <c r="F3" s="158"/>
      <c r="G3" s="158"/>
      <c r="H3" s="158"/>
      <c r="I3" s="158"/>
      <c r="J3" s="158"/>
      <c r="K3" s="158"/>
      <c r="L3" s="158"/>
      <c r="M3" s="158"/>
    </row>
    <row r="4" spans="1:14" ht="57.75" customHeight="1" x14ac:dyDescent="0.25">
      <c r="A4" s="71" t="s">
        <v>40</v>
      </c>
      <c r="B4" s="71" t="s">
        <v>41</v>
      </c>
      <c r="C4" s="71" t="s">
        <v>35</v>
      </c>
      <c r="D4" s="71" t="s">
        <v>36</v>
      </c>
      <c r="E4" s="71" t="s">
        <v>37</v>
      </c>
      <c r="F4" s="71" t="s">
        <v>59</v>
      </c>
      <c r="G4" s="71" t="s">
        <v>53</v>
      </c>
      <c r="H4" s="71" t="s">
        <v>67</v>
      </c>
      <c r="I4" s="71" t="s">
        <v>68</v>
      </c>
      <c r="J4" s="72" t="s">
        <v>38</v>
      </c>
      <c r="K4" s="72" t="s">
        <v>58</v>
      </c>
      <c r="L4" s="73" t="str">
        <f>M4</f>
        <v>MODALIDAD (Homo o Convenio: nombre del convenio)</v>
      </c>
      <c r="M4" s="71" t="s">
        <v>39</v>
      </c>
    </row>
    <row r="5" spans="1:14" ht="133.5" customHeight="1" x14ac:dyDescent="0.3">
      <c r="A5" s="120" t="s">
        <v>100</v>
      </c>
      <c r="B5" s="147" t="s">
        <v>101</v>
      </c>
      <c r="C5" s="147" t="s">
        <v>126</v>
      </c>
      <c r="D5" s="140">
        <v>45265</v>
      </c>
      <c r="E5" s="140">
        <v>45291</v>
      </c>
      <c r="F5" s="71"/>
      <c r="G5" s="71"/>
      <c r="H5" s="71"/>
      <c r="I5" s="71"/>
      <c r="J5" s="72"/>
      <c r="K5" s="122">
        <v>4500000</v>
      </c>
      <c r="L5" s="120" t="s">
        <v>4</v>
      </c>
      <c r="M5" s="71"/>
    </row>
    <row r="6" spans="1:14" ht="80.25" customHeight="1" x14ac:dyDescent="0.3">
      <c r="A6" s="120" t="s">
        <v>102</v>
      </c>
      <c r="B6" s="61" t="s">
        <v>103</v>
      </c>
      <c r="C6" s="61" t="s">
        <v>127</v>
      </c>
      <c r="D6" s="140">
        <v>45266</v>
      </c>
      <c r="E6" s="140">
        <v>45291</v>
      </c>
      <c r="F6" s="71"/>
      <c r="G6" s="71"/>
      <c r="H6" s="71"/>
      <c r="I6" s="71"/>
      <c r="J6" s="72"/>
      <c r="K6" s="122">
        <v>3900000</v>
      </c>
      <c r="L6" s="120" t="s">
        <v>4</v>
      </c>
      <c r="M6" s="71"/>
    </row>
    <row r="7" spans="1:14" ht="57.75" customHeight="1" x14ac:dyDescent="0.3">
      <c r="A7" s="120" t="s">
        <v>104</v>
      </c>
      <c r="B7" s="61" t="s">
        <v>105</v>
      </c>
      <c r="C7" s="61" t="s">
        <v>128</v>
      </c>
      <c r="D7" s="140">
        <v>45287</v>
      </c>
      <c r="E7" s="140">
        <v>45291</v>
      </c>
      <c r="F7" s="71"/>
      <c r="G7" s="71"/>
      <c r="H7" s="71"/>
      <c r="I7" s="71"/>
      <c r="J7" s="72"/>
      <c r="K7" s="122">
        <v>466667</v>
      </c>
      <c r="L7" s="120" t="s">
        <v>97</v>
      </c>
      <c r="M7" s="71"/>
    </row>
    <row r="8" spans="1:14" ht="57.75" customHeight="1" x14ac:dyDescent="0.3">
      <c r="A8" s="120" t="s">
        <v>106</v>
      </c>
      <c r="B8" s="61" t="s">
        <v>107</v>
      </c>
      <c r="C8" s="61" t="s">
        <v>128</v>
      </c>
      <c r="D8" s="140">
        <v>45287</v>
      </c>
      <c r="E8" s="140">
        <v>45291</v>
      </c>
      <c r="F8" s="71"/>
      <c r="G8" s="71"/>
      <c r="H8" s="71"/>
      <c r="I8" s="71"/>
      <c r="J8" s="72"/>
      <c r="K8" s="122">
        <v>466667</v>
      </c>
      <c r="L8" s="120" t="s">
        <v>97</v>
      </c>
      <c r="M8" s="71"/>
    </row>
    <row r="9" spans="1:14" ht="97.5" customHeight="1" x14ac:dyDescent="0.25">
      <c r="A9" s="120" t="s">
        <v>108</v>
      </c>
      <c r="B9" s="58" t="s">
        <v>109</v>
      </c>
      <c r="C9" s="142" t="s">
        <v>129</v>
      </c>
      <c r="D9" s="140">
        <v>45287</v>
      </c>
      <c r="E9" s="140">
        <v>45291</v>
      </c>
      <c r="F9" s="71"/>
      <c r="G9" s="71"/>
      <c r="H9" s="71"/>
      <c r="I9" s="71"/>
      <c r="J9" s="72"/>
      <c r="K9" s="122">
        <v>466667</v>
      </c>
      <c r="L9" s="120" t="s">
        <v>97</v>
      </c>
      <c r="M9" s="71"/>
    </row>
    <row r="10" spans="1:14" ht="82.5" customHeight="1" x14ac:dyDescent="0.3">
      <c r="A10" s="120" t="s">
        <v>110</v>
      </c>
      <c r="B10" s="61" t="s">
        <v>111</v>
      </c>
      <c r="C10" s="142" t="s">
        <v>130</v>
      </c>
      <c r="D10" s="140">
        <v>45287</v>
      </c>
      <c r="E10" s="140">
        <v>45291</v>
      </c>
      <c r="F10" s="71"/>
      <c r="G10" s="71"/>
      <c r="H10" s="71"/>
      <c r="I10" s="71"/>
      <c r="J10" s="72"/>
      <c r="K10" s="122">
        <v>466667</v>
      </c>
      <c r="L10" s="120" t="s">
        <v>97</v>
      </c>
      <c r="M10" s="71"/>
    </row>
    <row r="11" spans="1:14" ht="57.75" customHeight="1" x14ac:dyDescent="0.3">
      <c r="A11" s="120" t="s">
        <v>112</v>
      </c>
      <c r="B11" s="61" t="s">
        <v>113</v>
      </c>
      <c r="C11" s="142" t="s">
        <v>130</v>
      </c>
      <c r="D11" s="140">
        <v>45287</v>
      </c>
      <c r="E11" s="140">
        <v>45291</v>
      </c>
      <c r="F11" s="71"/>
      <c r="G11" s="71"/>
      <c r="H11" s="71"/>
      <c r="I11" s="71"/>
      <c r="J11" s="72"/>
      <c r="K11" s="122">
        <v>466667</v>
      </c>
      <c r="L11" s="120" t="s">
        <v>97</v>
      </c>
      <c r="M11" s="71"/>
    </row>
    <row r="12" spans="1:14" ht="57.75" customHeight="1" x14ac:dyDescent="0.3">
      <c r="A12" s="120" t="s">
        <v>114</v>
      </c>
      <c r="B12" s="61" t="s">
        <v>115</v>
      </c>
      <c r="C12" s="61" t="s">
        <v>131</v>
      </c>
      <c r="D12" s="140">
        <v>45287</v>
      </c>
      <c r="E12" s="140">
        <v>45291</v>
      </c>
      <c r="F12" s="71"/>
      <c r="G12" s="71"/>
      <c r="H12" s="71"/>
      <c r="I12" s="71"/>
      <c r="J12" s="72"/>
      <c r="K12" s="122">
        <v>466667</v>
      </c>
      <c r="L12" s="120" t="s">
        <v>97</v>
      </c>
      <c r="M12" s="71"/>
    </row>
    <row r="13" spans="1:14" ht="57.75" customHeight="1" x14ac:dyDescent="0.3">
      <c r="A13" s="120" t="s">
        <v>116</v>
      </c>
      <c r="B13" s="58" t="s">
        <v>117</v>
      </c>
      <c r="C13" s="61" t="s">
        <v>132</v>
      </c>
      <c r="D13" s="140">
        <v>45287</v>
      </c>
      <c r="E13" s="140">
        <v>45291</v>
      </c>
      <c r="F13" s="71"/>
      <c r="G13" s="71"/>
      <c r="H13" s="71"/>
      <c r="I13" s="71"/>
      <c r="J13" s="72"/>
      <c r="K13" s="122">
        <v>533333</v>
      </c>
      <c r="L13" s="120" t="s">
        <v>97</v>
      </c>
      <c r="M13" s="71"/>
    </row>
    <row r="14" spans="1:14" ht="57.75" customHeight="1" x14ac:dyDescent="0.3">
      <c r="A14" s="120" t="s">
        <v>118</v>
      </c>
      <c r="B14" s="61" t="s">
        <v>119</v>
      </c>
      <c r="C14" s="61" t="s">
        <v>133</v>
      </c>
      <c r="D14" s="140">
        <v>45287</v>
      </c>
      <c r="E14" s="140">
        <v>45291</v>
      </c>
      <c r="F14" s="140"/>
      <c r="G14" s="139"/>
      <c r="H14" s="139"/>
      <c r="I14" s="139"/>
      <c r="J14" s="72"/>
      <c r="K14" s="122">
        <v>466667</v>
      </c>
      <c r="L14" s="120" t="s">
        <v>97</v>
      </c>
      <c r="M14" s="71"/>
      <c r="N14" s="113"/>
    </row>
    <row r="15" spans="1:14" ht="57.75" customHeight="1" x14ac:dyDescent="0.3">
      <c r="A15" s="120" t="s">
        <v>120</v>
      </c>
      <c r="B15" s="61" t="s">
        <v>121</v>
      </c>
      <c r="C15" s="141" t="s">
        <v>133</v>
      </c>
      <c r="D15" s="140">
        <v>45287</v>
      </c>
      <c r="E15" s="140">
        <v>45291</v>
      </c>
      <c r="F15" s="140"/>
      <c r="G15" s="139"/>
      <c r="H15" s="139"/>
      <c r="I15" s="139"/>
      <c r="J15" s="72"/>
      <c r="K15" s="122">
        <v>466667</v>
      </c>
      <c r="L15" s="120" t="s">
        <v>97</v>
      </c>
      <c r="M15" s="71"/>
      <c r="N15" s="113"/>
    </row>
    <row r="16" spans="1:14" ht="57.75" customHeight="1" x14ac:dyDescent="0.3">
      <c r="A16" s="120" t="s">
        <v>122</v>
      </c>
      <c r="B16" s="143" t="s">
        <v>123</v>
      </c>
      <c r="C16" s="141" t="s">
        <v>134</v>
      </c>
      <c r="D16" s="140">
        <v>45287</v>
      </c>
      <c r="E16" s="140">
        <v>45291</v>
      </c>
      <c r="F16" s="140"/>
      <c r="G16" s="139"/>
      <c r="H16" s="139"/>
      <c r="I16" s="139"/>
      <c r="J16" s="72"/>
      <c r="K16" s="122">
        <v>466667</v>
      </c>
      <c r="L16" s="120" t="s">
        <v>97</v>
      </c>
      <c r="M16" s="71"/>
      <c r="N16" s="113"/>
    </row>
    <row r="17" spans="1:14" ht="57.75" customHeight="1" x14ac:dyDescent="0.3">
      <c r="A17" s="120" t="s">
        <v>124</v>
      </c>
      <c r="B17" s="61" t="s">
        <v>125</v>
      </c>
      <c r="C17" s="61" t="s">
        <v>135</v>
      </c>
      <c r="D17" s="140">
        <v>45287</v>
      </c>
      <c r="E17" s="140">
        <v>45291</v>
      </c>
      <c r="F17" s="140"/>
      <c r="G17" s="139"/>
      <c r="H17" s="139"/>
      <c r="I17" s="139"/>
      <c r="J17" s="72"/>
      <c r="K17" s="122">
        <v>466667</v>
      </c>
      <c r="L17" s="120" t="s">
        <v>97</v>
      </c>
      <c r="M17" s="71"/>
      <c r="N17" s="113"/>
    </row>
    <row r="18" spans="1:14" ht="41.25" customHeight="1" x14ac:dyDescent="0.25">
      <c r="K18" s="78">
        <f>SUBTOTAL(9,K5:K17)</f>
        <v>13600003</v>
      </c>
      <c r="M18" s="149" t="s">
        <v>42</v>
      </c>
      <c r="N18" s="148">
        <v>13</v>
      </c>
    </row>
    <row r="19" spans="1:14" ht="36" customHeight="1" x14ac:dyDescent="0.25">
      <c r="K19" s="78">
        <f>K5+K6</f>
        <v>8400000</v>
      </c>
      <c r="M19" s="149" t="s">
        <v>4</v>
      </c>
      <c r="N19" s="150">
        <v>2</v>
      </c>
    </row>
    <row r="20" spans="1:14" ht="24.75" customHeight="1" x14ac:dyDescent="0.25">
      <c r="K20" s="78">
        <f>SUBTOTAL(9,K7:K17)</f>
        <v>5200003</v>
      </c>
      <c r="M20" s="149" t="s">
        <v>46</v>
      </c>
      <c r="N20" s="150">
        <v>11</v>
      </c>
    </row>
    <row r="21" spans="1:14" ht="15.75" x14ac:dyDescent="0.25">
      <c r="N21" s="123"/>
    </row>
    <row r="22" spans="1:14" ht="15.75" x14ac:dyDescent="0.25">
      <c r="N22" s="123"/>
    </row>
    <row r="23" spans="1:14" ht="15.75" x14ac:dyDescent="0.25">
      <c r="N23" s="123"/>
    </row>
  </sheetData>
  <autoFilter ref="A4:M20">
    <filterColumn colId="11">
      <customFilters>
        <customFilter operator="notEqual" val=" "/>
      </customFilters>
    </filterColumn>
  </autoFilter>
  <mergeCells count="2">
    <mergeCell ref="A2:M2"/>
    <mergeCell ref="A3:M3"/>
  </mergeCells>
  <printOptions horizontalCentered="1" verticalCentered="1"/>
  <pageMargins left="1.1023622047244095" right="0.51181102362204722" top="0.55118110236220474" bottom="0.55118110236220474" header="0.51181102362204722" footer="0.51181102362204722"/>
  <pageSetup paperSize="5" scale="65" orientation="landscape" horizontalDpi="1200" verticalDpi="1200"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G14"/>
  <sheetViews>
    <sheetView zoomScale="120" zoomScaleNormal="120" workbookViewId="0">
      <selection activeCell="C9" sqref="C9"/>
    </sheetView>
  </sheetViews>
  <sheetFormatPr baseColWidth="10" defaultColWidth="23.7109375" defaultRowHeight="15" x14ac:dyDescent="0.25"/>
  <cols>
    <col min="1" max="1" width="17.7109375" style="5" customWidth="1"/>
    <col min="2" max="2" width="30.7109375" style="4" customWidth="1"/>
    <col min="3" max="3" width="75.5703125" style="4" customWidth="1"/>
    <col min="4" max="5" width="13.42578125" style="4" customWidth="1"/>
    <col min="6" max="6" width="20.5703125" style="33" customWidth="1"/>
    <col min="7" max="7" width="20.5703125" style="8" customWidth="1"/>
    <col min="8" max="16384" width="23.7109375" style="4"/>
  </cols>
  <sheetData>
    <row r="1" spans="1:7" ht="35.1" customHeight="1" x14ac:dyDescent="0.25">
      <c r="A1" s="6"/>
      <c r="B1" s="6"/>
      <c r="C1" s="6"/>
      <c r="D1" s="6"/>
      <c r="E1" s="6"/>
      <c r="F1" s="31"/>
      <c r="G1" s="7"/>
    </row>
    <row r="2" spans="1:7" ht="35.1" customHeight="1" x14ac:dyDescent="0.2">
      <c r="A2" s="151" t="s">
        <v>33</v>
      </c>
      <c r="B2" s="151"/>
      <c r="C2" s="151"/>
      <c r="D2" s="151"/>
      <c r="E2" s="151"/>
      <c r="F2" s="151"/>
      <c r="G2" s="151"/>
    </row>
    <row r="3" spans="1:7" ht="35.1" customHeight="1" x14ac:dyDescent="0.2">
      <c r="A3" s="151" t="s">
        <v>74</v>
      </c>
      <c r="B3" s="151"/>
      <c r="C3" s="151"/>
      <c r="D3" s="151"/>
      <c r="E3" s="151"/>
      <c r="F3" s="151"/>
      <c r="G3" s="151"/>
    </row>
    <row r="4" spans="1:7" ht="37.5" customHeight="1" x14ac:dyDescent="0.2">
      <c r="A4" s="86" t="s">
        <v>23</v>
      </c>
      <c r="B4" s="87" t="s">
        <v>1</v>
      </c>
      <c r="C4" s="87" t="s">
        <v>0</v>
      </c>
      <c r="D4" s="87" t="s">
        <v>2</v>
      </c>
      <c r="E4" s="87" t="s">
        <v>30</v>
      </c>
      <c r="F4" s="88" t="s">
        <v>3</v>
      </c>
      <c r="G4" s="66" t="s">
        <v>5</v>
      </c>
    </row>
    <row r="5" spans="1:7" s="1" customFormat="1" ht="37.5" customHeight="1" x14ac:dyDescent="0.25">
      <c r="A5" s="110"/>
      <c r="B5" s="114"/>
      <c r="C5" s="116"/>
      <c r="D5" s="90"/>
      <c r="E5" s="90"/>
      <c r="F5" s="94"/>
      <c r="G5" s="92"/>
    </row>
    <row r="6" spans="1:7" s="1" customFormat="1" ht="37.5" customHeight="1" x14ac:dyDescent="0.3">
      <c r="A6" s="110"/>
      <c r="B6" s="115"/>
      <c r="C6" s="116"/>
      <c r="D6" s="90"/>
      <c r="E6" s="90"/>
      <c r="F6" s="94"/>
      <c r="G6" s="112"/>
    </row>
    <row r="7" spans="1:7" s="1" customFormat="1" ht="37.5" customHeight="1" x14ac:dyDescent="0.25">
      <c r="A7" s="110"/>
      <c r="B7" s="114"/>
      <c r="C7" s="117"/>
      <c r="D7" s="90"/>
      <c r="E7" s="90"/>
      <c r="F7" s="94"/>
      <c r="G7" s="92"/>
    </row>
    <row r="8" spans="1:7" s="1" customFormat="1" ht="37.5" customHeight="1" x14ac:dyDescent="0.3">
      <c r="A8" s="110"/>
      <c r="B8" s="115"/>
      <c r="C8" s="117"/>
      <c r="D8" s="90"/>
      <c r="E8" s="90"/>
      <c r="F8" s="94"/>
      <c r="G8" s="92"/>
    </row>
    <row r="9" spans="1:7" s="1" customFormat="1" ht="37.5" customHeight="1" x14ac:dyDescent="0.3">
      <c r="A9" s="110"/>
      <c r="B9" s="89"/>
      <c r="C9" s="117"/>
      <c r="D9" s="90"/>
      <c r="E9" s="90"/>
      <c r="F9" s="94"/>
      <c r="G9" s="92"/>
    </row>
    <row r="10" spans="1:7" ht="11.25" x14ac:dyDescent="0.2">
      <c r="F10" s="80">
        <f>SUM(F5:F9)</f>
        <v>0</v>
      </c>
      <c r="G10" s="81" t="s">
        <v>42</v>
      </c>
    </row>
    <row r="11" spans="1:7" ht="11.25" x14ac:dyDescent="0.2">
      <c r="F11" s="80">
        <f>+F10</f>
        <v>0</v>
      </c>
      <c r="G11" s="81" t="s">
        <v>43</v>
      </c>
    </row>
    <row r="12" spans="1:7" ht="11.25" x14ac:dyDescent="0.2">
      <c r="F12" s="80">
        <v>0</v>
      </c>
      <c r="G12" s="81" t="s">
        <v>46</v>
      </c>
    </row>
    <row r="13" spans="1:7" ht="11.25" x14ac:dyDescent="0.2">
      <c r="F13" s="4"/>
      <c r="G13" s="4"/>
    </row>
    <row r="14" spans="1:7" ht="11.25" x14ac:dyDescent="0.2">
      <c r="F14" s="4"/>
      <c r="G14" s="4"/>
    </row>
  </sheetData>
  <mergeCells count="2">
    <mergeCell ref="A2:G2"/>
    <mergeCell ref="A3:G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7"/>
  <sheetViews>
    <sheetView tabSelected="1" topLeftCell="A7" zoomScale="84" zoomScaleNormal="84" workbookViewId="0">
      <selection activeCell="E8" sqref="E8:E13"/>
    </sheetView>
  </sheetViews>
  <sheetFormatPr baseColWidth="10" defaultColWidth="11" defaultRowHeight="20.25" x14ac:dyDescent="0.3"/>
  <cols>
    <col min="1" max="1" width="12.140625" style="2" customWidth="1"/>
    <col min="2" max="2" width="46.7109375" style="2" customWidth="1"/>
    <col min="3" max="3" width="25.28515625" style="2" customWidth="1"/>
    <col min="4" max="4" width="26.42578125" style="2" customWidth="1"/>
    <col min="5" max="5" width="11" style="2"/>
    <col min="6" max="6" width="25.85546875" style="2" bestFit="1" customWidth="1"/>
    <col min="7" max="8" width="11" style="2"/>
    <col min="9" max="9" width="27.7109375" style="2" bestFit="1" customWidth="1"/>
    <col min="10" max="10" width="25.85546875" style="2" bestFit="1" customWidth="1"/>
    <col min="11" max="11" width="11" style="2"/>
    <col min="12" max="12" width="23.28515625" style="2" bestFit="1" customWidth="1"/>
    <col min="13" max="16384" width="11" style="2"/>
  </cols>
  <sheetData>
    <row r="2" spans="1:12" ht="20.25" customHeight="1" x14ac:dyDescent="0.3">
      <c r="A2" s="11"/>
      <c r="B2" s="11"/>
      <c r="C2" s="11"/>
      <c r="D2" s="11"/>
      <c r="E2" s="10"/>
      <c r="F2" s="10"/>
    </row>
    <row r="3" spans="1:12" x14ac:dyDescent="0.3">
      <c r="A3" s="176" t="s">
        <v>29</v>
      </c>
      <c r="B3" s="177"/>
      <c r="C3" s="177"/>
      <c r="D3" s="177"/>
      <c r="E3" s="82"/>
      <c r="F3" s="82"/>
    </row>
    <row r="4" spans="1:12" x14ac:dyDescent="0.3">
      <c r="A4" s="176" t="s">
        <v>75</v>
      </c>
      <c r="B4" s="177"/>
      <c r="C4" s="177"/>
      <c r="D4" s="177"/>
      <c r="E4" s="82"/>
      <c r="F4" s="82"/>
    </row>
    <row r="5" spans="1:12" x14ac:dyDescent="0.3">
      <c r="A5" s="12"/>
      <c r="B5" s="13"/>
      <c r="C5" s="13"/>
      <c r="D5" s="13"/>
      <c r="E5" s="82"/>
      <c r="F5" s="82"/>
    </row>
    <row r="6" spans="1:12" x14ac:dyDescent="0.3">
      <c r="A6" s="20"/>
      <c r="B6" s="21"/>
      <c r="C6" s="178">
        <v>45261</v>
      </c>
      <c r="D6" s="179"/>
      <c r="E6" s="82"/>
      <c r="F6" s="82"/>
    </row>
    <row r="7" spans="1:12" x14ac:dyDescent="0.3">
      <c r="A7" s="180" t="s">
        <v>6</v>
      </c>
      <c r="B7" s="180"/>
      <c r="C7" s="48" t="s">
        <v>24</v>
      </c>
      <c r="D7" s="48" t="s">
        <v>3</v>
      </c>
      <c r="E7" s="82"/>
      <c r="F7" s="82"/>
    </row>
    <row r="8" spans="1:12" ht="34.9" customHeight="1" x14ac:dyDescent="0.3">
      <c r="A8" s="22" t="s">
        <v>7</v>
      </c>
      <c r="B8" s="22" t="s">
        <v>8</v>
      </c>
      <c r="C8" s="42">
        <f>'PRESTACION SERVICIOS '!L16</f>
        <v>2</v>
      </c>
      <c r="D8" s="34">
        <f>'PRESTACION SERVICIOS '!I16</f>
        <v>42052220</v>
      </c>
      <c r="E8" s="82"/>
      <c r="F8" s="82"/>
      <c r="G8" s="82"/>
      <c r="H8" s="82"/>
      <c r="I8" s="83"/>
    </row>
    <row r="9" spans="1:12" ht="34.9" customHeight="1" x14ac:dyDescent="0.3">
      <c r="A9" s="23" t="s">
        <v>7</v>
      </c>
      <c r="B9" s="51" t="s">
        <v>9</v>
      </c>
      <c r="C9" s="52">
        <f>'PRESTACION SERVICIOS '!L17</f>
        <v>7</v>
      </c>
      <c r="D9" s="53">
        <f>'PRESTACION SERVICIOS '!I17</f>
        <v>69586791</v>
      </c>
      <c r="E9" s="82"/>
      <c r="F9" s="83"/>
      <c r="G9" s="82"/>
      <c r="H9" s="82"/>
      <c r="I9" s="83"/>
      <c r="J9" s="54"/>
      <c r="L9" s="54"/>
    </row>
    <row r="10" spans="1:12" ht="34.9" customHeight="1" x14ac:dyDescent="0.3">
      <c r="A10" s="22" t="s">
        <v>48</v>
      </c>
      <c r="B10" s="22" t="s">
        <v>49</v>
      </c>
      <c r="C10" s="42">
        <f>'PRESTACION SERVICIOS PROF'!N19</f>
        <v>2</v>
      </c>
      <c r="D10" s="34">
        <f>'PRESTACION SERVICIOS PROF'!K19</f>
        <v>8400000</v>
      </c>
      <c r="E10" s="82"/>
      <c r="F10" s="83"/>
      <c r="G10" s="82"/>
      <c r="H10" s="82"/>
      <c r="I10" s="83"/>
      <c r="J10" s="54"/>
      <c r="L10" s="54"/>
    </row>
    <row r="11" spans="1:12" ht="34.9" customHeight="1" x14ac:dyDescent="0.3">
      <c r="A11" s="23" t="s">
        <v>48</v>
      </c>
      <c r="B11" s="51" t="s">
        <v>50</v>
      </c>
      <c r="C11" s="52">
        <f>'PRESTACION SERVICIOS PROF'!N20</f>
        <v>11</v>
      </c>
      <c r="D11" s="53">
        <f>'PRESTACION SERVICIOS PROF'!K20</f>
        <v>5200003</v>
      </c>
      <c r="E11" s="82"/>
      <c r="F11" s="83"/>
      <c r="G11" s="82"/>
      <c r="H11" s="82"/>
      <c r="I11" s="83"/>
      <c r="J11" s="54"/>
      <c r="L11" s="54"/>
    </row>
    <row r="12" spans="1:12" ht="34.9" customHeight="1" x14ac:dyDescent="0.3">
      <c r="A12" s="22" t="s">
        <v>10</v>
      </c>
      <c r="B12" s="22" t="s">
        <v>11</v>
      </c>
      <c r="C12" s="42">
        <f>'SUMINISTRO '!K8</f>
        <v>1</v>
      </c>
      <c r="D12" s="34">
        <f>'SUMINISTRO '!I6</f>
        <v>171252480</v>
      </c>
      <c r="E12" s="82"/>
      <c r="F12" s="82"/>
      <c r="G12" s="82"/>
      <c r="H12" s="82"/>
      <c r="I12" s="83"/>
      <c r="L12" s="54"/>
    </row>
    <row r="13" spans="1:12" ht="34.9" customHeight="1" x14ac:dyDescent="0.3">
      <c r="A13" s="23" t="s">
        <v>10</v>
      </c>
      <c r="B13" s="23" t="s">
        <v>12</v>
      </c>
      <c r="C13" s="43">
        <f>INTERVENTORIA!K7</f>
        <v>0</v>
      </c>
      <c r="D13" s="35">
        <f>INTERVENTORIA!I7</f>
        <v>0</v>
      </c>
      <c r="E13" s="82"/>
      <c r="F13" s="83"/>
      <c r="G13" s="82"/>
      <c r="H13" s="82"/>
      <c r="I13" s="82"/>
      <c r="L13" s="54"/>
    </row>
    <row r="14" spans="1:12" ht="34.9" customHeight="1" x14ac:dyDescent="0.3">
      <c r="A14" s="22" t="s">
        <v>13</v>
      </c>
      <c r="B14" s="22" t="s">
        <v>14</v>
      </c>
      <c r="C14" s="42">
        <f>COMPRAVENTA!H12</f>
        <v>1</v>
      </c>
      <c r="D14" s="34">
        <f>COMPRAVENTA!F11</f>
        <v>42768600</v>
      </c>
      <c r="E14" s="82"/>
      <c r="F14" s="84"/>
      <c r="G14" s="82"/>
      <c r="H14" s="82"/>
      <c r="I14" s="82"/>
    </row>
    <row r="15" spans="1:12" ht="34.9" customHeight="1" x14ac:dyDescent="0.3">
      <c r="A15" s="23" t="s">
        <v>13</v>
      </c>
      <c r="B15" s="23" t="s">
        <v>15</v>
      </c>
      <c r="C15" s="43">
        <v>0</v>
      </c>
      <c r="D15" s="35">
        <v>0</v>
      </c>
      <c r="E15" s="82"/>
      <c r="F15" s="85"/>
      <c r="G15" s="82"/>
      <c r="H15" s="82"/>
      <c r="I15" s="82"/>
      <c r="J15" s="54"/>
    </row>
    <row r="16" spans="1:12" ht="34.9" customHeight="1" x14ac:dyDescent="0.3">
      <c r="A16" s="22" t="s">
        <v>16</v>
      </c>
      <c r="B16" s="22" t="s">
        <v>17</v>
      </c>
      <c r="C16" s="42">
        <v>0</v>
      </c>
      <c r="D16" s="34">
        <f>'CONTRATO DE OBRA '!H7</f>
        <v>0</v>
      </c>
      <c r="E16" s="82"/>
      <c r="F16" s="84"/>
      <c r="G16" s="82"/>
      <c r="H16" s="82"/>
      <c r="I16" s="82"/>
      <c r="J16" s="54"/>
    </row>
    <row r="17" spans="1:9" ht="34.9" customHeight="1" x14ac:dyDescent="0.3">
      <c r="A17" s="23" t="s">
        <v>16</v>
      </c>
      <c r="B17" s="23" t="s">
        <v>18</v>
      </c>
      <c r="C17" s="43">
        <v>0</v>
      </c>
      <c r="D17" s="35">
        <v>0</v>
      </c>
      <c r="E17" s="82"/>
      <c r="F17" s="84"/>
      <c r="G17" s="82"/>
      <c r="H17" s="82"/>
      <c r="I17" s="82"/>
    </row>
    <row r="18" spans="1:9" ht="34.9" customHeight="1" x14ac:dyDescent="0.3">
      <c r="A18" s="22" t="s">
        <v>28</v>
      </c>
      <c r="B18" s="22" t="s">
        <v>52</v>
      </c>
      <c r="C18" s="42">
        <v>0</v>
      </c>
      <c r="D18" s="36">
        <f>'SUMINISTRO '!I8</f>
        <v>0</v>
      </c>
      <c r="E18" s="82"/>
      <c r="F18" s="82"/>
      <c r="G18" s="82"/>
      <c r="H18" s="82"/>
      <c r="I18" s="82"/>
    </row>
    <row r="19" spans="1:9" ht="34.9" customHeight="1" x14ac:dyDescent="0.3">
      <c r="A19" s="51" t="s">
        <v>28</v>
      </c>
      <c r="B19" s="51" t="s">
        <v>51</v>
      </c>
      <c r="C19" s="52">
        <v>0</v>
      </c>
      <c r="D19" s="95">
        <v>0</v>
      </c>
      <c r="E19" s="82"/>
      <c r="F19" s="82"/>
      <c r="G19" s="82"/>
      <c r="H19" s="82"/>
      <c r="I19" s="82"/>
    </row>
    <row r="20" spans="1:9" ht="34.9" customHeight="1" x14ac:dyDescent="0.3">
      <c r="A20" s="22" t="s">
        <v>19</v>
      </c>
      <c r="B20" s="22" t="s">
        <v>21</v>
      </c>
      <c r="C20" s="42">
        <v>0</v>
      </c>
      <c r="D20" s="34">
        <v>0</v>
      </c>
      <c r="E20" s="82"/>
      <c r="F20" s="82"/>
      <c r="G20" s="82"/>
      <c r="H20" s="82"/>
      <c r="I20" s="82"/>
    </row>
    <row r="21" spans="1:9" ht="34.9" customHeight="1" x14ac:dyDescent="0.3">
      <c r="A21" s="23" t="s">
        <v>19</v>
      </c>
      <c r="B21" s="23" t="s">
        <v>22</v>
      </c>
      <c r="C21" s="43">
        <f>ARRENDAMIENTO!H12</f>
        <v>0</v>
      </c>
      <c r="D21" s="35">
        <f>ARRENDAMIENTO!F12</f>
        <v>0</v>
      </c>
      <c r="E21" s="82"/>
      <c r="F21" s="82"/>
      <c r="G21" s="82"/>
      <c r="H21" s="82"/>
      <c r="I21" s="82"/>
    </row>
    <row r="22" spans="1:9" ht="34.9" customHeight="1" x14ac:dyDescent="0.3">
      <c r="A22" s="22" t="s">
        <v>19</v>
      </c>
      <c r="B22" s="24" t="s">
        <v>20</v>
      </c>
      <c r="C22" s="42">
        <v>0</v>
      </c>
      <c r="D22" s="34">
        <v>0</v>
      </c>
      <c r="E22" s="82"/>
      <c r="F22" s="82"/>
      <c r="G22" s="82"/>
      <c r="H22" s="82"/>
      <c r="I22" s="82"/>
    </row>
    <row r="23" spans="1:9" ht="20.25" customHeight="1" x14ac:dyDescent="0.3">
      <c r="A23" s="25"/>
      <c r="B23" s="26"/>
      <c r="C23" s="27"/>
      <c r="D23" s="37"/>
      <c r="E23" s="82"/>
      <c r="F23" s="83"/>
    </row>
    <row r="24" spans="1:9" x14ac:dyDescent="0.3">
      <c r="A24" s="181" t="s">
        <v>25</v>
      </c>
      <c r="B24" s="182"/>
      <c r="C24" s="41">
        <f>C9+C11+C13+C15</f>
        <v>18</v>
      </c>
      <c r="D24" s="40">
        <f>D9+D11</f>
        <v>74786794</v>
      </c>
      <c r="E24" s="82"/>
      <c r="F24" s="83"/>
      <c r="I24" s="54"/>
    </row>
    <row r="25" spans="1:9" x14ac:dyDescent="0.3">
      <c r="A25" s="168" t="s">
        <v>26</v>
      </c>
      <c r="B25" s="169"/>
      <c r="C25" s="170">
        <f>C8+C10+C14+C16+C18+C12</f>
        <v>6</v>
      </c>
      <c r="D25" s="172">
        <f>D8+D12+D14+D16+D10</f>
        <v>264473300</v>
      </c>
      <c r="E25" s="82"/>
      <c r="F25" s="82"/>
    </row>
    <row r="26" spans="1:9" x14ac:dyDescent="0.3">
      <c r="A26" s="174" t="s">
        <v>32</v>
      </c>
      <c r="B26" s="175"/>
      <c r="C26" s="171"/>
      <c r="D26" s="173"/>
      <c r="E26" s="82"/>
      <c r="F26" s="82"/>
    </row>
    <row r="27" spans="1:9" ht="20.25" customHeight="1" x14ac:dyDescent="0.3">
      <c r="A27" s="159" t="s">
        <v>27</v>
      </c>
      <c r="B27" s="160"/>
      <c r="C27" s="163">
        <f>C22</f>
        <v>0</v>
      </c>
      <c r="D27" s="164">
        <f>D22</f>
        <v>0</v>
      </c>
      <c r="E27" s="82"/>
      <c r="F27" s="82"/>
    </row>
    <row r="28" spans="1:9" ht="23.25" customHeight="1" x14ac:dyDescent="0.3">
      <c r="A28" s="161"/>
      <c r="B28" s="162"/>
      <c r="C28" s="163"/>
      <c r="D28" s="164"/>
      <c r="E28" s="82"/>
      <c r="F28" s="82"/>
    </row>
    <row r="29" spans="1:9" ht="21" thickBot="1" x14ac:dyDescent="0.35">
      <c r="A29" s="28"/>
      <c r="B29" s="28"/>
      <c r="C29" s="29"/>
      <c r="D29" s="38"/>
      <c r="E29" s="82"/>
      <c r="F29" s="82"/>
    </row>
    <row r="30" spans="1:9" ht="91.5" customHeight="1" thickBot="1" x14ac:dyDescent="0.35">
      <c r="A30" s="165" t="s">
        <v>76</v>
      </c>
      <c r="B30" s="166"/>
      <c r="C30" s="30">
        <f>SUM(C25+C24+C27)</f>
        <v>24</v>
      </c>
      <c r="D30" s="39">
        <f>D24+D25</f>
        <v>339260094</v>
      </c>
      <c r="E30" s="82"/>
      <c r="F30" s="82"/>
    </row>
    <row r="31" spans="1:9" x14ac:dyDescent="0.3">
      <c r="A31" s="167"/>
      <c r="B31" s="167"/>
      <c r="D31" s="3"/>
    </row>
    <row r="32" spans="1:9" x14ac:dyDescent="0.3">
      <c r="A32" s="9"/>
      <c r="B32" s="9"/>
      <c r="D32" s="3"/>
    </row>
    <row r="37" spans="3:3" x14ac:dyDescent="0.3">
      <c r="C37" s="2">
        <v>0</v>
      </c>
    </row>
  </sheetData>
  <mergeCells count="14">
    <mergeCell ref="A25:B25"/>
    <mergeCell ref="C25:C26"/>
    <mergeCell ref="D25:D26"/>
    <mergeCell ref="A26:B26"/>
    <mergeCell ref="A3:D3"/>
    <mergeCell ref="A4:D4"/>
    <mergeCell ref="C6:D6"/>
    <mergeCell ref="A7:B7"/>
    <mergeCell ref="A24:B24"/>
    <mergeCell ref="A27:B28"/>
    <mergeCell ref="C27:C28"/>
    <mergeCell ref="D27:D28"/>
    <mergeCell ref="A30:B30"/>
    <mergeCell ref="A31:B31"/>
  </mergeCells>
  <pageMargins left="0.7" right="0.7" top="0.75" bottom="0.75" header="0.3" footer="0.3"/>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CONTRATO DE OBRA </vt:lpstr>
      <vt:lpstr>COMPRAVENTA</vt:lpstr>
      <vt:lpstr>SUMINISTRO </vt:lpstr>
      <vt:lpstr>INTERVENTORIA</vt:lpstr>
      <vt:lpstr>PRESTACION SERVICIOS </vt:lpstr>
      <vt:lpstr>PRESTACION SERVICIOS PROF</vt:lpstr>
      <vt:lpstr>ARRENDAMIENTO</vt:lpstr>
      <vt:lpstr>RESUMEN (2)</vt:lpstr>
      <vt:lpstr>ARRENDAMIENTO!Títulos_a_imprimir</vt:lpstr>
      <vt:lpstr>COMPRAVENTA!Títulos_a_imprimir</vt:lpstr>
      <vt:lpstr>'CONTRATO DE OBRA '!Títulos_a_imprimir</vt:lpstr>
      <vt:lpstr>INTERVENTORIA!Títulos_a_imprimir</vt:lpstr>
      <vt:lpstr>'PRESTACION SERVICIOS '!Títulos_a_imprimir</vt:lpstr>
      <vt:lpstr>'PRESTACION SERVICIOS PROF'!Títulos_a_imprimir</vt:lpstr>
      <vt:lpstr>'SUMINISTRO '!Títulos_a_imprimir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ABOGADAUX</dc:creator>
  <cp:lastModifiedBy>SECJURIDICA</cp:lastModifiedBy>
  <cp:lastPrinted>2019-11-18T17:07:40Z</cp:lastPrinted>
  <dcterms:created xsi:type="dcterms:W3CDTF">2016-07-14T15:56:37Z</dcterms:created>
  <dcterms:modified xsi:type="dcterms:W3CDTF">2024-03-11T15:51:08Z</dcterms:modified>
</cp:coreProperties>
</file>