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YANETH 2024 1\INFORMES CONTRATOS 2024\"/>
    </mc:Choice>
  </mc:AlternateContent>
  <bookViews>
    <workbookView xWindow="0" yWindow="0" windowWidth="20730" windowHeight="11760" firstSheet="1" activeTab="7"/>
  </bookViews>
  <sheets>
    <sheet name="CONTRATO DE OBRA  " sheetId="16" r:id="rId1"/>
    <sheet name="COMPRAVENTA" sheetId="14" r:id="rId2"/>
    <sheet name="SUMINISTRO " sheetId="12" r:id="rId3"/>
    <sheet name="INTERVENTORIA" sheetId="13" r:id="rId4"/>
    <sheet name="PRESTACION SERVICIOS" sheetId="18" r:id="rId5"/>
    <sheet name="PRESTACION SERVICIOS PROF" sheetId="20" r:id="rId6"/>
    <sheet name="ARRENDAMIENTO" sheetId="10" r:id="rId7"/>
    <sheet name="RESUMEN (2)" sheetId="15" r:id="rId8"/>
  </sheets>
  <definedNames>
    <definedName name="_xlnm._FilterDatabase" localSheetId="6" hidden="1">ARRENDAMIENTO!$A$4:$G$5</definedName>
    <definedName name="_xlnm._FilterDatabase" localSheetId="1" hidden="1">COMPRAVENTA!$A$4:$G$13</definedName>
    <definedName name="_xlnm._FilterDatabase" localSheetId="0" hidden="1">'CONTRATO DE OBRA  '!$A$4:$J$9</definedName>
    <definedName name="_xlnm._FilterDatabase" localSheetId="3" hidden="1">INTERVENTORIA!$A$4:$J$11</definedName>
    <definedName name="_xlnm._FilterDatabase" localSheetId="4" hidden="1">'PRESTACION SERVICIOS'!$A$4:$L$17</definedName>
    <definedName name="_xlnm._FilterDatabase" localSheetId="5" hidden="1">'PRESTACION SERVICIOS PROF'!$A$4:$M$59</definedName>
    <definedName name="_xlnm._FilterDatabase" localSheetId="2" hidden="1">'SUMINISTRO '!$A$4:$J$10</definedName>
    <definedName name="_xlnm.Print_Titles" localSheetId="6">ARRENDAMIENTO!$1:$4</definedName>
    <definedName name="_xlnm.Print_Titles" localSheetId="1">COMPRAVENTA!$1:$4</definedName>
    <definedName name="_xlnm.Print_Titles" localSheetId="0">'CONTRATO DE OBRA  '!$1:$4</definedName>
    <definedName name="_xlnm.Print_Titles" localSheetId="3">INTERVENTORIA!$1:$4</definedName>
    <definedName name="_xlnm.Print_Titles" localSheetId="4">'PRESTACION SERVICIOS'!$2:$4</definedName>
    <definedName name="_xlnm.Print_Titles" localSheetId="5">'PRESTACION SERVICIOS PROF'!$2:$4</definedName>
    <definedName name="_xlnm.Print_Titles" localSheetId="2">'SUMINISTRO '!$1:$4</definedName>
  </definedNames>
  <calcPr calcId="152511"/>
</workbook>
</file>

<file path=xl/calcChain.xml><?xml version="1.0" encoding="utf-8"?>
<calcChain xmlns="http://schemas.openxmlformats.org/spreadsheetml/2006/main">
  <c r="C32" i="15" l="1"/>
  <c r="D26" i="15"/>
  <c r="C26" i="15"/>
  <c r="C10" i="15"/>
  <c r="C9" i="15"/>
  <c r="D9" i="15"/>
  <c r="D10" i="15"/>
  <c r="I17" i="18"/>
  <c r="D12" i="15" l="1"/>
  <c r="C12" i="15"/>
  <c r="D11" i="15"/>
  <c r="C11" i="15"/>
  <c r="C8" i="15"/>
  <c r="C13" i="15" l="1"/>
  <c r="C27" i="15"/>
  <c r="D27" i="15" l="1"/>
  <c r="I13" i="12"/>
  <c r="C19" i="15" l="1"/>
  <c r="C18" i="15"/>
  <c r="C15" i="15"/>
  <c r="C14" i="15"/>
  <c r="I9" i="16" l="1"/>
  <c r="D19" i="15" s="1"/>
  <c r="I8" i="16"/>
  <c r="I7" i="16"/>
  <c r="D15" i="15" l="1"/>
  <c r="D14" i="15"/>
  <c r="I9" i="13" l="1"/>
  <c r="I11" i="13" s="1"/>
  <c r="C16" i="15" l="1"/>
  <c r="F11" i="14" l="1"/>
  <c r="F12" i="14" l="1"/>
  <c r="F6" i="10"/>
  <c r="F8" i="10" s="1"/>
  <c r="L4" i="20" l="1"/>
  <c r="D23" i="15"/>
  <c r="D32" i="15" s="1"/>
  <c r="D16" i="15" l="1"/>
  <c r="D18" i="15" l="1"/>
  <c r="J4" i="18" l="1"/>
  <c r="D29" i="15" l="1"/>
  <c r="C29" i="15"/>
</calcChain>
</file>

<file path=xl/comments1.xml><?xml version="1.0" encoding="utf-8"?>
<comments xmlns="http://schemas.openxmlformats.org/spreadsheetml/2006/main">
  <authors>
    <author>SECJURIDICA</author>
  </authors>
  <commentList>
    <comment ref="J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SECJURIDICA</author>
  </authors>
  <commentList>
    <comment ref="G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SECJURIDICA</author>
  </authors>
  <commentList>
    <comment ref="J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SECJURIDICA</author>
  </authors>
  <commentList>
    <comment ref="G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<sst xmlns="http://schemas.openxmlformats.org/spreadsheetml/2006/main" count="390" uniqueCount="245">
  <si>
    <t>OBJETO</t>
  </si>
  <si>
    <t>NOMBRE</t>
  </si>
  <si>
    <t>INICIO</t>
  </si>
  <si>
    <t>VALOR</t>
  </si>
  <si>
    <t>HOMO</t>
  </si>
  <si>
    <t>PROYECTO</t>
  </si>
  <si>
    <t>TIPOLOGIA DE LOS CONTRATOS</t>
  </si>
  <si>
    <t>CPS</t>
  </si>
  <si>
    <t>Contratos de Prestación de Servicios- ESE HOMO</t>
  </si>
  <si>
    <t>Contratos de prestación de servicios- CONVENIOS</t>
  </si>
  <si>
    <t>CABS</t>
  </si>
  <si>
    <t>Contratos de adquisición de bienes y suministros- ESE HOMO</t>
  </si>
  <si>
    <t>Contratos de adquisición de bienes y suministros-CONVENIOS</t>
  </si>
  <si>
    <t>CV</t>
  </si>
  <si>
    <t>Contratos de Compra-Venta - ESE HOMO</t>
  </si>
  <si>
    <t>Contratos de Compra-Venta-CONVENIOS</t>
  </si>
  <si>
    <t>CO</t>
  </si>
  <si>
    <t>Contratos de obra-ESE HOMO</t>
  </si>
  <si>
    <t>Contratos de obra-CONVENIOS</t>
  </si>
  <si>
    <t>ARR</t>
  </si>
  <si>
    <t>Contratos de arrendamiento-ARR (HOMO arrendador)</t>
  </si>
  <si>
    <t>Contratos de arrendamiento-(HOMO arrendatario)-ESE HOMO</t>
  </si>
  <si>
    <t>No. CONTRATO</t>
  </si>
  <si>
    <t>No. CONTRATOS</t>
  </si>
  <si>
    <t xml:space="preserve"> CONTRATACION CON CARGO A CONVENIOS</t>
  </si>
  <si>
    <t xml:space="preserve"> CONTRATACION A CARGO DE LA ESE HOMO</t>
  </si>
  <si>
    <t xml:space="preserve"> CONTRATACION EN LA QUE LA ESE HOMO RECIBE PAGO POR ARRENDAMIENTO</t>
  </si>
  <si>
    <t>CI</t>
  </si>
  <si>
    <t>TERMINA</t>
  </si>
  <si>
    <t>TOTAL</t>
  </si>
  <si>
    <t xml:space="preserve"> (No se incluye el valor que se recibe por arrendamiento</t>
  </si>
  <si>
    <t>CONTRATOS DE ARRENDAMIENTO</t>
  </si>
  <si>
    <t>CONTRATOS DE COMPRAVENTA</t>
  </si>
  <si>
    <t>OBJETO DEL 
CONTRATO</t>
  </si>
  <si>
    <t xml:space="preserve">FECHA DE INICIO         </t>
  </si>
  <si>
    <t xml:space="preserve">FECHA  TERMINACION  </t>
  </si>
  <si>
    <t>VALOR 
CONTRATO (DIGITAR SIN PUNTOS NI COMAS LOS NROS.)</t>
  </si>
  <si>
    <t>MODALIDAD (Homo o Convenio: nombre del convenio)</t>
  </si>
  <si>
    <t>NÚMERO DEL  CONTRATO</t>
  </si>
  <si>
    <t>NOMBRE
CONTRATISTA</t>
  </si>
  <si>
    <t xml:space="preserve">TOTAL </t>
  </si>
  <si>
    <t xml:space="preserve">HOMO </t>
  </si>
  <si>
    <t>CONTRATOS DE OBRA</t>
  </si>
  <si>
    <t xml:space="preserve">CONTRATOS DE PRESTACION DE SERVICIOS </t>
  </si>
  <si>
    <t xml:space="preserve">CONVENIO </t>
  </si>
  <si>
    <t>CONVENIO</t>
  </si>
  <si>
    <t>CPSP</t>
  </si>
  <si>
    <t>Contratos de Prestación de Servicios Profesionales - ESE HOMO</t>
  </si>
  <si>
    <t>Contratos de prestación de servicios Profesionales - CONVENIOS</t>
  </si>
  <si>
    <t>Contrato de Interventoría CONVENIO</t>
  </si>
  <si>
    <t xml:space="preserve">Contrato de Interventoría HOMO </t>
  </si>
  <si>
    <t>VALOR ADICION No 1</t>
  </si>
  <si>
    <t xml:space="preserve">VALOR ADICION </t>
  </si>
  <si>
    <t xml:space="preserve">VALOR CONTRATO </t>
  </si>
  <si>
    <t xml:space="preserve">VALOR TOTAL </t>
  </si>
  <si>
    <t>FECHA DE PRORROGA/ADICION</t>
  </si>
  <si>
    <t xml:space="preserve">VALOR TOTAL DEL CONTRATO </t>
  </si>
  <si>
    <t>FECHA DE PRORROGA Y ADICION</t>
  </si>
  <si>
    <t xml:space="preserve">CONTRATOS DE PRESTACION DE SERVICIOS PROFESIONALES </t>
  </si>
  <si>
    <t xml:space="preserve">CONVENIOS </t>
  </si>
  <si>
    <t>FECHA PRORROGA       (Corresponde a la fecha de elaboración)</t>
  </si>
  <si>
    <t xml:space="preserve">MODALIDAD </t>
  </si>
  <si>
    <t xml:space="preserve">CONTRATOS DE SUMINISTRO </t>
  </si>
  <si>
    <t>CONTRATOS DE INTERVENTORIA</t>
  </si>
  <si>
    <t>FECHA DE PRORROGA Y ADICION 2</t>
  </si>
  <si>
    <t>VALOR ADICION No 2</t>
  </si>
  <si>
    <t>VALOR TOTAL</t>
  </si>
  <si>
    <t>Prestación de servicios profesionales especializados en Psiquiatría, de acuerdo a las necesidades de la ESE Hospital Mental de Antioquia María Upegui</t>
  </si>
  <si>
    <t>FECHA DE PRORROGA Y ADICION 1</t>
  </si>
  <si>
    <t>Contratos de prestación de servicios Profesionales - ASUNTOS INSTITUCIONALES</t>
  </si>
  <si>
    <t>CONVENIO MUJERES HOGAR</t>
  </si>
  <si>
    <t>CONVENIO INCLUSION SOCIAL</t>
  </si>
  <si>
    <t>CONVENIOS</t>
  </si>
  <si>
    <t>XIOMARA YELENA CARDONA VARGAS</t>
  </si>
  <si>
    <t>DIONY DE LOS MILAGROS HENAO CALLE</t>
  </si>
  <si>
    <t>Contrato de prestación de servicios como Asesor departamental para la ejecución del contrato interadministrativo N° 4600016956 de 2024, cuyo objeto es: Apoyar la promoción, prevención e inclusión de la salud mental en el Departamento de Antioquia, por curso de vida y entornos, dando cumplimiento a la normatividad colombiana y a la política pública de salud mental y prevención de las adicciones del Departamento de Antioquia – Ordenanza 041 de 2022-2040</t>
  </si>
  <si>
    <t>Prestación de servicios como PROFESIONAL, en el marco de la ejecución del contrato interadministrativo No. 4600016953, suscrito con el Departamento de Antioquia, cuyo objeto es: “PRESTAR SERVICIOS DE ACOMPAÑAMIENTO INTEGRAL QUE PERMITAN LA IMPLEMENTACIÓN DE LAS POLÍTICAS PÚBLICAS Y LA EJECUCIÓN DE LOS PROGRAMAS A CARGO DE LA SECRETARÍA DE INCLUSIÓN SOCIAL Y FAMILIA, PARA LOS DIFERENTES GRUPOS POBLACIONALES EN EL DEPARTAMENTO DE ANTIOQUIA</t>
  </si>
  <si>
    <t>Prestación de servicios como Profesional, en el marco de la ejecución del contrato interadministrativo No. 4600016953, suscrito con el Departamento de Antioquia, cuyo objeto es: “Prestar Servicios De Acompañamiento Integral Que Permitan La Implementación De Las Políticas Públicas Y La Ejecución De Los Programas A Cargo De La Secretaría De Inclusión Social Y Familia, Para Los Diferentes Grupos Poblacionales En El Departamento De Antioquia</t>
  </si>
  <si>
    <t>Prestación de servicios como Profesional, en el marco de la ejecución del contrato interadministrativo No. 4600016953, suscrito con el Departamento de Antioquia, cuyo objeto es: “PRESTAR SERVICIOS DE ACOMPAÑAMIENTO INTEGRAL QUE PERMITAN LA IMPLEMENTACIÓN DE LAS POLÍTICAS PÚBLICAS Y LA EJECUCIÓN DE LOS PROGRAMAS A CARGO DE LA SECRETARÍA DE INCLUSIÓN SOCIAL Y FAMILIA, PARA LOS DIFERENTES GRUPOS POBLACIONALES EN EL DEPARTAMENTO DE ANTIOQUIA</t>
  </si>
  <si>
    <t>CONVENIO SALUD MENTAL</t>
  </si>
  <si>
    <t>Contratos de arrendamiento arrendatario)-CONVENIOS</t>
  </si>
  <si>
    <t>01 DE MAYO   DE 2024 A 31 DE MAYO DE 2024</t>
  </si>
  <si>
    <t>01 DE MAYO DE 2024 A 31 DE MAYO DE 2024</t>
  </si>
  <si>
    <t>01 DE MAYO AL  31 DE MAYO DE 2024</t>
  </si>
  <si>
    <t>2024CPS163</t>
  </si>
  <si>
    <t>TRANSPORTES ESPECIALES ENLACES EXCLUSIVOS S.A.S</t>
  </si>
  <si>
    <t>Prestar servicios de transporte requerido para el desplazamiento tanto en las áreas rurales como urbanas de los municipios del departamento de Antioquia a los servidores, contratistas y pacientes de la Empresa Social del Estado Hospital Mental de Antioquia, para programas extramurales, Ruta de atención integral en salud-RIAS, de los convenios interadministrativos, demás contratos y proyectos suscritos por la E.S.E HOMO</t>
  </si>
  <si>
    <t>AMBOS</t>
  </si>
  <si>
    <t>2024CPSP341</t>
  </si>
  <si>
    <t>VERÓNICA TURIZO PELAEZ</t>
  </si>
  <si>
    <t>2024CPSP342</t>
  </si>
  <si>
    <t>JULIAN ANDRES RESTREPO CORREA</t>
  </si>
  <si>
    <t>2024CPSP343</t>
  </si>
  <si>
    <t>PAULA ANDREA OVIEDO ALVAREZ</t>
  </si>
  <si>
    <t>2024CPSP344</t>
  </si>
  <si>
    <t>YUDY PATRICIA GONZALEZ HURTADO</t>
  </si>
  <si>
    <t>2024CPSP345</t>
  </si>
  <si>
    <t>CAMILO ANDRES PIEDRAHITA TORRES</t>
  </si>
  <si>
    <t>2024CPSP346</t>
  </si>
  <si>
    <t>JACQUELINE MORALES FAJARDO</t>
  </si>
  <si>
    <t>2024CPSP347</t>
  </si>
  <si>
    <t>MARIA ELIZABETH VALENCIA SALINAS</t>
  </si>
  <si>
    <t>2024CPSP348</t>
  </si>
  <si>
    <t>EDGAR ALEJANDRO BLANDON HENAO</t>
  </si>
  <si>
    <t>2024CPSP349</t>
  </si>
  <si>
    <t xml:space="preserve">VALENTINA BUSTAMANTE GAVIRIA </t>
  </si>
  <si>
    <t>2024CPSP350</t>
  </si>
  <si>
    <t xml:space="preserve">CLAUDIA PATRICIA PRESTAN BLANCO </t>
  </si>
  <si>
    <t>2024CPSP351</t>
  </si>
  <si>
    <t>SAMUEL ALZATE GARCÍA</t>
  </si>
  <si>
    <t>2024CPSP352</t>
  </si>
  <si>
    <t>LINA ISABEL CARDONA BETANCUR</t>
  </si>
  <si>
    <t>2024CPSP353</t>
  </si>
  <si>
    <t>CAROLINA BERRIO HERNÁNDEZ</t>
  </si>
  <si>
    <t>2024CPSP354</t>
  </si>
  <si>
    <t xml:space="preserve">OSCAR ALONSO URIBE ZAPATA </t>
  </si>
  <si>
    <t>2024CPSP355</t>
  </si>
  <si>
    <t xml:space="preserve">STHEFANIA GOMEZ URIBE </t>
  </si>
  <si>
    <t>2024CPSP356</t>
  </si>
  <si>
    <t xml:space="preserve">FABER ALEXANDER GUTIERREZ ACEVEDO </t>
  </si>
  <si>
    <t>2024CPSP357</t>
  </si>
  <si>
    <t xml:space="preserve">JUAN CAMILO CHAMORRO RUIZ </t>
  </si>
  <si>
    <t>2024CPSP358</t>
  </si>
  <si>
    <t>MATEO MAYA MONTOYA</t>
  </si>
  <si>
    <t>2024CPSP359</t>
  </si>
  <si>
    <t xml:space="preserve">NATALIA RIOS CADAVID </t>
  </si>
  <si>
    <t>2024CPSP360</t>
  </si>
  <si>
    <t>JUAN CAMILO LONDOÑO BARRIOS</t>
  </si>
  <si>
    <t>2024CPSP361</t>
  </si>
  <si>
    <t>MARIANA LOPEZ FRANCO</t>
  </si>
  <si>
    <t>2024CPSP362</t>
  </si>
  <si>
    <t>PATRICIA INES HOYOS MENDOZA</t>
  </si>
  <si>
    <t>2024CPSP363</t>
  </si>
  <si>
    <t>YEIMY JULIANA RESTREPO ZULUAGA</t>
  </si>
  <si>
    <t>2024CPSP364</t>
  </si>
  <si>
    <t>RICARDO GRACIANO SANCHEZ</t>
  </si>
  <si>
    <t>2024CPSP365</t>
  </si>
  <si>
    <t>CARMEN ELENA SOLANO SALGADO</t>
  </si>
  <si>
    <t>2024CPSP366</t>
  </si>
  <si>
    <t xml:space="preserve">LINA MARIA MORENO USMA </t>
  </si>
  <si>
    <t>2024CPSP367</t>
  </si>
  <si>
    <t>SANDRA MILENA LOPERA CORREA</t>
  </si>
  <si>
    <t>2024CPSP368</t>
  </si>
  <si>
    <t>JHEISER GUILLERMO SANABRIA MATURANA</t>
  </si>
  <si>
    <t>2024CPSP369</t>
  </si>
  <si>
    <t>JASMID EMILCE FERNANDEZ SANCHEZ</t>
  </si>
  <si>
    <t>2024CPSP370</t>
  </si>
  <si>
    <t>GIANCARLO CARREÑO RUIZ</t>
  </si>
  <si>
    <t>2024CPSP371</t>
  </si>
  <si>
    <t>ENMANUELA BUITRAGO ARCILA</t>
  </si>
  <si>
    <t>2024CPSP372</t>
  </si>
  <si>
    <t>CRISTIAN JAVIER RAMIREZ ARROYO</t>
  </si>
  <si>
    <t>2024CPSP373</t>
  </si>
  <si>
    <t>RAUL ALEXANDER VELEZ TAMAYO</t>
  </si>
  <si>
    <t>2024CPSP374</t>
  </si>
  <si>
    <t xml:space="preserve">ALEJANDRO ANTONIO URIBE </t>
  </si>
  <si>
    <t>2024CPSP375</t>
  </si>
  <si>
    <t>NATALIA MARÍN PATIÑO</t>
  </si>
  <si>
    <t>2024CPSP376</t>
  </si>
  <si>
    <t xml:space="preserve">ROBINSON LOPEZ ALCARAZ </t>
  </si>
  <si>
    <t>2024CPSP378</t>
  </si>
  <si>
    <t>BLANCA MYRIAM GÓMEZ OSORIO</t>
  </si>
  <si>
    <t>2024CPSP379</t>
  </si>
  <si>
    <t>CLAUDIA MILENA CASTAÑO RUIZ</t>
  </si>
  <si>
    <t>2024CPSP380</t>
  </si>
  <si>
    <t>DAMARIZ ADARVE VALLE</t>
  </si>
  <si>
    <t>2024CPSP381</t>
  </si>
  <si>
    <t>BLANCA STEFANNY CELIS SALDARRIAGA</t>
  </si>
  <si>
    <t>2024CPSP382</t>
  </si>
  <si>
    <t>DIANA CAMILA ASCUNTAR HERNANDEZ</t>
  </si>
  <si>
    <t>2024CPSP383</t>
  </si>
  <si>
    <t>ÁNGELA MARÍA ARANGO GIL</t>
  </si>
  <si>
    <t>2024CPSP384</t>
  </si>
  <si>
    <t>JULIAN ANDRÉS MARTINEZ MONTOYA</t>
  </si>
  <si>
    <t>2024CPSP385</t>
  </si>
  <si>
    <t>VANESSA VASQUEZ GOMEZ</t>
  </si>
  <si>
    <t>2024CPSP386</t>
  </si>
  <si>
    <t>PAULINA ZAPATA MEDINA</t>
  </si>
  <si>
    <t>2024CPSP387</t>
  </si>
  <si>
    <t>MARICELA POSADA GONZALEZ</t>
  </si>
  <si>
    <t>2024CPSP388</t>
  </si>
  <si>
    <t>ANDREA MEJIA RAMIREZ</t>
  </si>
  <si>
    <t>2024CPSP389</t>
  </si>
  <si>
    <t>GLORIA PATRICIA GARCIA ALZATE</t>
  </si>
  <si>
    <t>2024CPSP390</t>
  </si>
  <si>
    <t>MARLY PINO GARCIA</t>
  </si>
  <si>
    <t>2024CPSP391</t>
  </si>
  <si>
    <t>2024CPSP392</t>
  </si>
  <si>
    <t>Prestación de servicios como PROFESIONAL ESPECIALIZADO  en el marco de la ejecución del contrato interadministrativo No. 4600016953 de 2024, suscrito con el Departamento de Antioquia, cuyo objeto es: “PRESTAR SERVICIOS DE ACOMPAÑAMIENTO INTEGRAL QUE PERMITAN LA IMPLEMENTACIÓN DE LAS POLÍTICAS PÚBLICAS Y LA EJECUCIÓN DE LOS PROGRAMAS A CARGO DE LA SECRETARÍA DE INCLUSIÓN SOCIAL Y FAMILIA, PARA LOS DIFERENTES GRUPOS POBLACIONALES EN EL DEPARTAMENTO DE ANTIOQUIA</t>
  </si>
  <si>
    <t>Prestación de servicios como PROFESIONAL, en el marco de la ejecución del contrato interadministrativo No. 4600016953, suscrito con el Departamento de Antioquia, cuyo objeto es: Prestación de servicios como PROFESIONAL, en el marco de la ejecución del contrato interadministrativo No. 4600016953, suscrito con el Departamento de Antioquia, cuyo objeto es: “PRESTAR SERVICIOS DE ACOMPAÑAMIENTO INTEGRAL QUE PERMITAN LA IMPLEMENTACIÓN DE LAS POLÍTICAS PÚBLICAS Y LA EJECUCIÓN DE LOS PROGRAMAS A CARGO DE LA SECRETARÍA DE INCLUSIÓN SOCIAL Y FAMILIA, PARA LOS DIFERENTES GRUPOS POBLACIONALES EN EL DEPARTAMENTO DE ANTIOQUIA</t>
  </si>
  <si>
    <t>Prestación de servicios como abogado, en el marco de la ejecución del contrato interadministrativo No. 4600016953, suscrito con el Departamento de Antioquia, cuyo objeto es: “PRESTAR SERVICIOS DE ACOMPAÑAMIENTO INTEGRAL QUE PERMITAN LA IMPLEMENTACIÓN DE LAS POLÍTICAS PÚBLICAS Y LA EJECUCIÓN DE LOS PROGRAMAS A CARGO DE LA SECRETARÍA DE INCLUSIÓN SOCIAL Y FAMILIA, PARA LOS DIFERENTES GRUPOS POBLACIONALES EN EL DEPARTAMENTO DE ANTIOQUIA</t>
  </si>
  <si>
    <t>Prestación de servicios  PROFESIONALES  en el marco de la ejecución del contrato interadministrativo No. 4600016953 de 2024, suscrito con el Departamento de Antioquia, cuyo objeto es: “PRESTAR SERVICIOS DE ACOMPAÑAMIENTO INTEGRAL QUE PERMITAN LA IMPLEMENTACIÓN DE LAS POLÍTICAS PÚBLICAS Y LA EJECUCIÓN DE LOS PROGRAMAS A CARGO DE LA SECRETARÍA DE INCLUSIÓN SOCIAL Y FAMILIA, PARA LOS DIFERENTES GRUPOS POBLACIONALES EN EL DEPARTAMENTO DE ANTIOQUIA.</t>
  </si>
  <si>
    <t>Prestación de servicios Profesionales como Abogado,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</si>
  <si>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t>Prestación de servicios Profesionales en gerencia de sistemas de información,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</si>
  <si>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t>Prestación de servicios Profesionales como Abogado,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mujeres”. Parágrafo: Las actividades objeto del presente contrato deberán ser desempeñadas en o las diferentes subregiones del Departamento de Antioquía que corresponda según las indicaciones dadas por la Gobernación de Antioquia – Secretaría de las Mujeres</t>
  </si>
  <si>
    <t>Prestación de servicios Profesionales como Trabajadora Social,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</si>
  <si>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t>Prestación de servicios Profesionales como Socióloga,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</si>
  <si>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t>Contrato de prestación de servicios como Gerente de Sistemas de Información en Salud para la ejecución del contrato interadministrativo N° 4600016956 de 2024, cuyo objeto es: Apoyar la promoción, prevención e inclusión de la salud mental en el Departamento de Antioquia, por curso de vida y entornos, dando cumplimiento a la normatividad colombiana y a la política pública de salud mental y prevención de las adicciones del Departamento de Antioquia – Ordenanza 041 de 2022-2040</t>
  </si>
  <si>
    <t>“Prestación de servicios profesionales especializados en Psiquiatría, de acuerdo a las necesidades de la ESE Hospital Mental de Antioquia María Upegui</t>
  </si>
  <si>
    <t>Prestación de servicios Profesionales Especializados como COORDINADOR,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</si>
  <si>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t>Prestación de servicios Profesionales como comunicadora social,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</si>
  <si>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t>Prestación de servicios Profesionales como psicólogo,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</si>
  <si>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t>Prestación de servicios profesionales en Psicología Clínica de acuerdo a las necesidades de la E.S.E Hospital Mental de Antioquia Maria Upegui - HOMO  en consulta externa, hospitalización y  grupos psicoeducativos, en cualquier ámbito de atención que así lo requieran</t>
  </si>
  <si>
    <t>“Prestación de servicios Profesionales como psicóloga,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</si>
  <si>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t>Prestación de servicios Profesionales como Abogada,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</si>
  <si>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t>Prestación de servicios Profesionales como psicóloga,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</si>
  <si>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r>
      <t>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  </r>
    <r>
      <rPr>
        <sz val="11"/>
        <color rgb="FF000000"/>
        <rFont val="Arial Narrow"/>
        <family val="2"/>
      </rPr>
      <t>.</t>
    </r>
  </si>
  <si>
    <t xml:space="preserve">Prestación de servicios como Profesional, en el marco de la ejecución del contrato interadministrativo No. 4600016953, suscrito con el Departamento de Antioquia, cuyo objeto es: “PRESTAR SERVICIOS DE ACOMPAÑAMIENTO INTEGRAL QUE PERMITAN LA IMPLEMENTACIÓN DE LAS POLÍTICAS PÚBLICAS Y LA EJECUCIÓN DE LOS PROGRAMAS A CARGO DE LA SECRETARÍA DE INCLUSIÓN SOCIAL Y FAMILIA, PARA LOS DIFERENTES GRUPOS POBLACIONALES EN EL DEPARTAMENTO DE ANTIOQUIA” </t>
  </si>
  <si>
    <t>Prestación de servicios Profesionales como psicóloga,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mujeres”.</t>
  </si>
  <si>
    <t>Prestación de servicios como Coordinadora para desarrollar las actividades en el marco del contrato interadministrativo N°4600017052 de 2024, suscrito entre el Departamento de Antioquia - Secretaria de las Mujeres y la Empresa Social del Estado Hospital Mental de Antioquia María Upegui, cuyo objeto contractual es “Brindar servicios de acogida para la protección con acompañamiento biopsicosocial y jurídico a las mujeres víctimas de violencia de género y en caso de ser necesario a su grupo familiar</t>
  </si>
  <si>
    <t>Prestación de servicios como Profesional en Pedagogía para desarrollar las actividades en el marco del contrato interadministrativo N°4600017052 de 2024, suscrito entre el Departamento de Antioquia - Secretaria de las Mujeres y la Empresa Social del Estado Hospital Mental de Antioquia María Upegui, cuyo objeto contractual es “Brindar servicios de acogida para la protección con acompañamiento biopsicosocial y jurídico a las mujeres víctimas de violencia de género y en caso de ser necesario a su grupo familiar</t>
  </si>
  <si>
    <t>CONVENIO MUJERES APOYO</t>
  </si>
  <si>
    <t>01 DE MAYO    DE 2024 A 30 DE MAYO   DE 2024</t>
  </si>
  <si>
    <t>MAYO DE 2024</t>
  </si>
  <si>
    <t>CPSA</t>
  </si>
  <si>
    <t xml:space="preserve">Contratos de prestación de servicios- AMBOS </t>
  </si>
  <si>
    <t xml:space="preserve"> CONTRATACION CON CARGO A AMBOS </t>
  </si>
  <si>
    <t>2024CPS160</t>
  </si>
  <si>
    <t>LEYDI CATALINA JIMENEZ GARCÍA</t>
  </si>
  <si>
    <t>2024CPS161</t>
  </si>
  <si>
    <t>JOHAN ESTEBAN JARAMILLO</t>
  </si>
  <si>
    <t>2024CPS162</t>
  </si>
  <si>
    <t>MILADY VERGARA HOLGUIN</t>
  </si>
  <si>
    <t>2024CPS164</t>
  </si>
  <si>
    <t>ARLES JOSE CATAN BAILARIN BAILARIN</t>
  </si>
  <si>
    <t>2024CPS165</t>
  </si>
  <si>
    <t>MARIA ROSALBA LONDOÑO GUTIERREZ</t>
  </si>
  <si>
    <t>2024CPS166</t>
  </si>
  <si>
    <t>LUZ MARINA CECILIA CHAVARRIAGA LALINDE</t>
  </si>
  <si>
    <t>2024CPS167</t>
  </si>
  <si>
    <t>MARIA FERNANDA ACEVEDO RODRIGUEZ</t>
  </si>
  <si>
    <t>2024CPS168</t>
  </si>
  <si>
    <t>LINA MARIA JIMENEZ LONDOÑO</t>
  </si>
  <si>
    <r>
      <t>“</t>
    </r>
    <r>
      <rPr>
        <sz val="11"/>
        <color theme="1"/>
        <rFont val="Arial Narrow"/>
        <family val="2"/>
      </rPr>
      <t>Prestación de servicios como Auxiliar Administrativa, en el marco de la ejecución del contrato interadministrativo No. 4600016953, suscrito con el Departamento de Antioquia, cuyo objeto es: “PRESTAR SERVICIOS DE ACOMPAÑAMIENTO INTEGRAL QUE PERMITAN LA IMPLEMENTACIÓN DE LAS POLÍTICAS PÚBLICAS Y LA EJECUCIÓN DE LOS PROGRAMAS A CARGO DE LA SECRETARÍA DE INCLUSIÓN SOCIAL Y FAMILIA, PARA LOS DIFERENTES GRUPOS POBLACIONALES EN EL DEPARTAMENTO DE ANTIOQUIA</t>
    </r>
  </si>
  <si>
    <t>Prestación de servicios como auxiliar de enfermería para la atención con enfoque integral especializado a NNA con patología dual, celebrado entre la ESE HOSPITAL MENTAL DE ANTIOQUIA y la Secretaria de Inclusión Social, Familia y Derechos Humanos de la Alcaldía de Medellín</t>
  </si>
  <si>
    <t>Prestación de servicios como AUXILIAR ADMINISTRATIVA, en el marco de la ejecución del contrato interadministrativo No. 4600016953, suscrito con el Departamento de Antioquia, cuyo objeto es: “PRESTAR SERVICIOS DE ACOMPAÑAMIENTO INTEGRAL QUE PERMITAN LA IMPLEMENTACIÓN DE LAS POLÍTICAS PÚBLICAS Y LA EJECUCIÓN DE LOS PROGRAMAS A CARGO DE LA SECRETARÍA DE INCLUSIÓN SOCIAL Y FAMILIA, PARA LOS DIFERENTES GRUPOS POBLACIONALES EN EL DEPARTAMENTO DE ANTIOQUIA</t>
  </si>
  <si>
    <r>
      <t>“</t>
    </r>
    <r>
      <rPr>
        <sz val="12"/>
        <color theme="1"/>
        <rFont val="Arial Narrow"/>
        <family val="2"/>
      </rPr>
      <t>Prestación de servicios como TÉCNOLOGO, en el marco de la ejecución del contrato interadministrativo No. 4600016953, suscrito con el Departamento de Antioquia, cuyo objeto es: “PRESTAR SERVICIOS DE ACOMPAÑAMIENTO INTEGRAL QUE PERMITAN LA IMPLEMENTACIÓN DE LAS POLÍTICAS PÚBLICAS Y LA EJECUCIÓN DE LOS PROGRAMAS A CARGO DE LA SECRETARÍA DE INCLUSIÓN SOCIAL Y FAMILIA, PARA LOS DIFERENTES GRUPOS POBLACIONALES EN EL DEPARTAMENTO DE ANTIOQUIA</t>
    </r>
  </si>
  <si>
    <t>“Prestación de servicios como CUIDADORA para desarrollar las actividades en el marco del contrato interadministrativo N°4600017052 de 2024, suscrito entre el Departamento de Antioquia - Secretaria de las Mujeres y la Empresa Social del Estado Hospital Mental de Antioquia María Upegui, cuyo objeto contractual es “Brindar servicios de acogida para la protección con acompañamiento biopsicosocial y jurídico a las mujeres víctimas de violencia de género y en caso de ser necesario a su grupo familiar</t>
  </si>
  <si>
    <t>Prestación de servicios como Apoyo logístico y Administrativo para desarrollar las actividades en el marco del contrato interadministrativo N°4600017052 de 2024, suscrito entre el Departamento de Antioquia - Secretaria de las Mujeres y la Empresa Social del Estado Hospital Mental de Antioquia María Upegui, cuyo objeto contractual es “Brindar servicios de acogida para la protección con acompañamiento biopsicosocial y jurídico a las mujeres víctimas de violencia de género y en caso de ser necesario a su grupo familiar</t>
  </si>
  <si>
    <t>Prestación de servicios como auxiliar administrativo,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</si>
  <si>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t>CONVENIO DUAL</t>
  </si>
  <si>
    <t>2024CPSP393</t>
  </si>
  <si>
    <t>DANIELA PATRICIA MANRIQUE CANTILLO</t>
  </si>
  <si>
    <t>“Prestación de servicios profesionales especializados en psiquiatría para  la ejecución del Contrato interadministrativo 4600100667 de 2024, celebrado entre la ESE HOSPITAL MENTAL DE ANTIOQUIA y la Secretaria de Inclusión Social, Familia y Derechos Humanos de la Alcaldía de Medellín; para la atención con enfoque integral especializado a NNA con patología dual</t>
  </si>
  <si>
    <r>
      <t xml:space="preserve">TOTAL CONTRATACION VIGENCIA 1 DE MAYO DE 2024 A 31 DE MAYO  DE 2024      </t>
    </r>
    <r>
      <rPr>
        <sz val="14"/>
        <color theme="9" tint="-0.499984740745262"/>
        <rFont val="Cambria"/>
        <family val="1"/>
      </rPr>
      <t xml:space="preserve">(No se incluye el valor que se recibe por arrendamiento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</si>
</sst>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&quot;$&quot;\ * #,##0_-;\-&quot;$&quot;\ * #,##0_-;_-&quot;$&quot;\ * &quot;-&quot;??_-;_-@_-"/>
    <numFmt numFmtId="167" formatCode="[$$-240A]\ #,##0;[Red][$$-240A]\ 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1"/>
      <name val="Arial Narrow"/>
      <family val="2"/>
    </font>
    <font>
      <sz val="9"/>
      <color indexed="81"/>
      <name val="Tahoma"/>
      <family val="2"/>
    </font>
    <font>
      <sz val="16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1"/>
      <color rgb="FF385723"/>
      <name val="Arial"/>
      <family val="2"/>
    </font>
    <font>
      <b/>
      <sz val="14"/>
      <color rgb="FF38572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rgb="FF385723"/>
      <name val="Cambria"/>
      <family val="1"/>
    </font>
    <font>
      <b/>
      <sz val="14"/>
      <name val="Cambria"/>
      <family val="1"/>
    </font>
    <font>
      <sz val="14"/>
      <color rgb="FF000000"/>
      <name val="Cambria"/>
      <family val="1"/>
    </font>
    <font>
      <sz val="14"/>
      <name val="Cambria"/>
      <family val="1"/>
    </font>
    <font>
      <b/>
      <sz val="14"/>
      <color theme="1"/>
      <name val="Cambria"/>
      <family val="1"/>
    </font>
    <font>
      <sz val="14"/>
      <color rgb="FFFF0000"/>
      <name val="Cambria"/>
      <family val="1"/>
    </font>
    <font>
      <vertAlign val="superscript"/>
      <sz val="14"/>
      <color theme="1"/>
      <name val="Cambria"/>
      <family val="1"/>
    </font>
    <font>
      <b/>
      <sz val="14"/>
      <color theme="9" tint="-0.499984740745262"/>
      <name val="Cambria"/>
      <family val="1"/>
    </font>
    <font>
      <sz val="14"/>
      <color theme="9" tint="-0.499984740745262"/>
      <name val="Cambria"/>
      <family val="1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12"/>
      <color rgb="FF000000"/>
      <name val="Arial Narrow"/>
      <family val="2"/>
    </font>
    <font>
      <sz val="11"/>
      <name val="Cambria"/>
      <family val="1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11.5"/>
      <color theme="1"/>
      <name val="Arial Narrow"/>
      <family val="2"/>
    </font>
    <font>
      <sz val="11.5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8" borderId="0" applyNumberFormat="0" applyBorder="0" applyAlignment="0" applyProtection="0"/>
  </cellStyleXfs>
  <cellXfs count="192">
    <xf numFmtId="0" fontId="0" fillId="0" borderId="0" xfId="0"/>
    <xf numFmtId="0" fontId="3" fillId="0" borderId="0" xfId="0" applyFont="1" applyFill="1" applyBorder="1"/>
    <xf numFmtId="0" fontId="6" fillId="0" borderId="0" xfId="0" applyFont="1"/>
    <xf numFmtId="3" fontId="6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9" fillId="3" borderId="0" xfId="0" applyFont="1" applyFill="1" applyBorder="1" applyAlignment="1">
      <alignment vertical="center"/>
    </xf>
    <xf numFmtId="0" fontId="10" fillId="0" borderId="0" xfId="0" applyFont="1"/>
    <xf numFmtId="0" fontId="11" fillId="3" borderId="2" xfId="0" applyFont="1" applyFill="1" applyBorder="1" applyAlignment="1">
      <alignment horizontal="center" vertical="center" wrapText="1" readingOrder="1"/>
    </xf>
    <xf numFmtId="0" fontId="11" fillId="3" borderId="0" xfId="0" applyFont="1" applyFill="1" applyBorder="1" applyAlignment="1">
      <alignment horizontal="center" vertical="center" wrapText="1" readingOrder="1"/>
    </xf>
    <xf numFmtId="1" fontId="7" fillId="5" borderId="16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7" fillId="3" borderId="2" xfId="0" applyFont="1" applyFill="1" applyBorder="1" applyAlignment="1">
      <alignment horizontal="center" vertical="center" wrapText="1" readingOrder="1"/>
    </xf>
    <xf numFmtId="0" fontId="17" fillId="3" borderId="0" xfId="0" applyFont="1" applyFill="1" applyBorder="1" applyAlignment="1">
      <alignment horizontal="center" vertical="center" wrapText="1" readingOrder="1"/>
    </xf>
    <xf numFmtId="0" fontId="19" fillId="5" borderId="1" xfId="0" applyFont="1" applyFill="1" applyBorder="1" applyAlignment="1">
      <alignment horizontal="left" vertical="center" wrapText="1" readingOrder="1"/>
    </xf>
    <xf numFmtId="0" fontId="19" fillId="3" borderId="1" xfId="0" applyFont="1" applyFill="1" applyBorder="1" applyAlignment="1">
      <alignment horizontal="left" vertical="center" wrapText="1" readingOrder="1"/>
    </xf>
    <xf numFmtId="0" fontId="22" fillId="5" borderId="1" xfId="0" applyFont="1" applyFill="1" applyBorder="1" applyAlignment="1">
      <alignment horizontal="left" vertical="center" wrapText="1" readingOrder="1"/>
    </xf>
    <xf numFmtId="0" fontId="23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1" fontId="24" fillId="6" borderId="10" xfId="0" applyNumberFormat="1" applyFont="1" applyFill="1" applyBorder="1" applyAlignment="1">
      <alignment horizontal="center" vertical="center" wrapText="1"/>
    </xf>
    <xf numFmtId="165" fontId="13" fillId="3" borderId="0" xfId="2" applyNumberFormat="1" applyFont="1" applyFill="1"/>
    <xf numFmtId="165" fontId="14" fillId="5" borderId="17" xfId="2" applyNumberFormat="1" applyFont="1" applyFill="1" applyBorder="1" applyAlignment="1">
      <alignment horizontal="center" vertical="center"/>
    </xf>
    <xf numFmtId="165" fontId="13" fillId="0" borderId="0" xfId="2" applyNumberFormat="1" applyFont="1" applyBorder="1"/>
    <xf numFmtId="42" fontId="20" fillId="5" borderId="1" xfId="3" applyFont="1" applyFill="1" applyBorder="1" applyAlignment="1">
      <alignment horizontal="right" vertical="center" wrapText="1"/>
    </xf>
    <xf numFmtId="42" fontId="20" fillId="3" borderId="1" xfId="3" applyFont="1" applyFill="1" applyBorder="1" applyAlignment="1">
      <alignment horizontal="right" vertical="center" wrapText="1"/>
    </xf>
    <xf numFmtId="42" fontId="19" fillId="5" borderId="1" xfId="3" applyFont="1" applyFill="1" applyBorder="1" applyAlignment="1">
      <alignment horizontal="right" vertical="center"/>
    </xf>
    <xf numFmtId="42" fontId="20" fillId="3" borderId="0" xfId="3" applyFont="1" applyFill="1" applyBorder="1" applyAlignment="1">
      <alignment horizontal="center" vertical="center" wrapText="1"/>
    </xf>
    <xf numFmtId="42" fontId="24" fillId="6" borderId="11" xfId="3" applyFont="1" applyFill="1" applyBorder="1" applyAlignment="1">
      <alignment horizontal="right" vertical="center" wrapText="1"/>
    </xf>
    <xf numFmtId="42" fontId="18" fillId="3" borderId="3" xfId="3" applyFont="1" applyFill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center"/>
    </xf>
    <xf numFmtId="3" fontId="20" fillId="5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 wrapText="1"/>
    </xf>
    <xf numFmtId="1" fontId="7" fillId="5" borderId="19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 readingOrder="1"/>
    </xf>
    <xf numFmtId="166" fontId="0" fillId="0" borderId="1" xfId="8" applyNumberFormat="1" applyFont="1" applyFill="1" applyBorder="1"/>
    <xf numFmtId="166" fontId="0" fillId="0" borderId="1" xfId="8" applyNumberFormat="1" applyFont="1" applyFill="1" applyBorder="1" applyAlignment="1">
      <alignment wrapText="1"/>
    </xf>
    <xf numFmtId="0" fontId="19" fillId="0" borderId="1" xfId="0" applyFont="1" applyFill="1" applyBorder="1" applyAlignment="1">
      <alignment horizontal="left" vertical="center" wrapText="1" readingOrder="1"/>
    </xf>
    <xf numFmtId="3" fontId="20" fillId="0" borderId="1" xfId="0" applyNumberFormat="1" applyFont="1" applyFill="1" applyBorder="1" applyAlignment="1">
      <alignment horizontal="center" vertical="center" wrapText="1"/>
    </xf>
    <xf numFmtId="42" fontId="20" fillId="0" borderId="1" xfId="3" applyFont="1" applyFill="1" applyBorder="1" applyAlignment="1">
      <alignment horizontal="right" vertical="center" wrapText="1"/>
    </xf>
    <xf numFmtId="42" fontId="6" fillId="0" borderId="0" xfId="0" applyNumberFormat="1" applyFont="1"/>
    <xf numFmtId="0" fontId="3" fillId="0" borderId="0" xfId="0" applyFont="1" applyFill="1" applyBorder="1" applyAlignment="1">
      <alignment horizontal="left" vertical="top"/>
    </xf>
    <xf numFmtId="0" fontId="27" fillId="0" borderId="1" xfId="0" applyFont="1" applyBorder="1" applyAlignment="1">
      <alignment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1" fontId="7" fillId="5" borderId="15" xfId="0" applyNumberFormat="1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0" fillId="0" borderId="0" xfId="0" applyFill="1"/>
    <xf numFmtId="0" fontId="26" fillId="0" borderId="1" xfId="0" applyFont="1" applyFill="1" applyBorder="1" applyAlignment="1">
      <alignment horizontal="left" vertical="justify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42" fontId="8" fillId="0" borderId="0" xfId="3" applyFont="1" applyFill="1"/>
    <xf numFmtId="165" fontId="13" fillId="0" borderId="0" xfId="2" applyNumberFormat="1" applyFont="1" applyFill="1"/>
    <xf numFmtId="0" fontId="8" fillId="0" borderId="0" xfId="0" applyFont="1" applyFill="1" applyAlignment="1">
      <alignment horizontal="center" vertical="center" wrapText="1"/>
    </xf>
    <xf numFmtId="0" fontId="16" fillId="0" borderId="1" xfId="27" applyFont="1" applyFill="1" applyBorder="1" applyAlignment="1">
      <alignment horizontal="center" vertical="center" wrapText="1"/>
    </xf>
    <xf numFmtId="42" fontId="16" fillId="0" borderId="1" xfId="3" applyFont="1" applyFill="1" applyBorder="1" applyAlignment="1">
      <alignment horizontal="center" vertical="center" wrapText="1"/>
    </xf>
    <xf numFmtId="16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66" fontId="0" fillId="0" borderId="0" xfId="3" applyNumberFormat="1" applyFont="1" applyFill="1"/>
    <xf numFmtId="0" fontId="0" fillId="0" borderId="0" xfId="0" applyFill="1" applyAlignment="1">
      <alignment horizontal="center" vertical="center" wrapText="1"/>
    </xf>
    <xf numFmtId="42" fontId="0" fillId="0" borderId="0" xfId="3" applyFont="1" applyFill="1"/>
    <xf numFmtId="0" fontId="26" fillId="0" borderId="1" xfId="0" applyFont="1" applyBorder="1" applyAlignment="1">
      <alignment horizontal="center" vertical="center" wrapText="1"/>
    </xf>
    <xf numFmtId="166" fontId="29" fillId="0" borderId="0" xfId="0" applyNumberFormat="1" applyFont="1" applyBorder="1"/>
    <xf numFmtId="0" fontId="29" fillId="0" borderId="0" xfId="0" applyFont="1" applyBorder="1"/>
    <xf numFmtId="0" fontId="6" fillId="0" borderId="0" xfId="0" applyFont="1" applyFill="1"/>
    <xf numFmtId="42" fontId="6" fillId="0" borderId="0" xfId="0" applyNumberFormat="1" applyFont="1" applyFill="1"/>
    <xf numFmtId="0" fontId="6" fillId="0" borderId="0" xfId="0" applyFont="1" applyFill="1" applyAlignment="1">
      <alignment horizontal="left"/>
    </xf>
    <xf numFmtId="42" fontId="6" fillId="0" borderId="0" xfId="0" applyNumberFormat="1" applyFont="1" applyFill="1" applyAlignment="1">
      <alignment horizontal="left"/>
    </xf>
    <xf numFmtId="1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5" fontId="14" fillId="5" borderId="1" xfId="2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4" fontId="0" fillId="0" borderId="1" xfId="0" applyNumberFormat="1" applyBorder="1"/>
    <xf numFmtId="0" fontId="3" fillId="0" borderId="1" xfId="0" applyFont="1" applyBorder="1"/>
    <xf numFmtId="0" fontId="0" fillId="0" borderId="1" xfId="0" applyBorder="1"/>
    <xf numFmtId="3" fontId="31" fillId="0" borderId="1" xfId="2" applyNumberFormat="1" applyFont="1" applyBorder="1" applyAlignment="1">
      <alignment vertical="top"/>
    </xf>
    <xf numFmtId="3" fontId="0" fillId="0" borderId="1" xfId="0" applyNumberFormat="1" applyBorder="1"/>
    <xf numFmtId="42" fontId="19" fillId="0" borderId="1" xfId="3" applyFont="1" applyFill="1" applyBorder="1" applyAlignment="1">
      <alignment horizontal="right" vertical="center"/>
    </xf>
    <xf numFmtId="166" fontId="3" fillId="0" borderId="0" xfId="0" applyNumberFormat="1" applyFont="1" applyBorder="1"/>
    <xf numFmtId="0" fontId="3" fillId="0" borderId="0" xfId="0" applyFont="1" applyFill="1" applyBorder="1" applyAlignment="1"/>
    <xf numFmtId="0" fontId="7" fillId="5" borderId="1" xfId="0" applyFont="1" applyFill="1" applyBorder="1" applyAlignment="1">
      <alignment horizontal="center" vertical="justify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166" fontId="0" fillId="0" borderId="1" xfId="8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3" fontId="3" fillId="0" borderId="0" xfId="0" applyNumberFormat="1" applyFont="1" applyBorder="1"/>
    <xf numFmtId="0" fontId="0" fillId="0" borderId="1" xfId="0" applyBorder="1" applyAlignment="1">
      <alignment wrapText="1"/>
    </xf>
    <xf numFmtId="0" fontId="27" fillId="0" borderId="1" xfId="0" applyFont="1" applyBorder="1" applyAlignment="1">
      <alignment horizontal="left" vertical="justify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top"/>
    </xf>
    <xf numFmtId="0" fontId="16" fillId="5" borderId="1" xfId="27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165" fontId="14" fillId="5" borderId="20" xfId="2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wrapText="1"/>
    </xf>
    <xf numFmtId="0" fontId="27" fillId="0" borderId="8" xfId="0" applyFont="1" applyFill="1" applyBorder="1" applyAlignment="1">
      <alignment wrapText="1"/>
    </xf>
    <xf numFmtId="14" fontId="0" fillId="0" borderId="8" xfId="0" applyNumberFormat="1" applyFill="1" applyBorder="1" applyAlignment="1">
      <alignment wrapText="1"/>
    </xf>
    <xf numFmtId="166" fontId="0" fillId="0" borderId="8" xfId="8" applyNumberFormat="1" applyFont="1" applyFill="1" applyBorder="1" applyAlignment="1">
      <alignment wrapText="1"/>
    </xf>
    <xf numFmtId="0" fontId="33" fillId="0" borderId="1" xfId="0" applyFont="1" applyBorder="1"/>
    <xf numFmtId="0" fontId="3" fillId="0" borderId="1" xfId="0" applyFont="1" applyFill="1" applyBorder="1"/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14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6" fontId="0" fillId="0" borderId="1" xfId="8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horizontal="center" vertical="center"/>
    </xf>
    <xf numFmtId="166" fontId="1" fillId="0" borderId="1" xfId="9" applyNumberFormat="1" applyFont="1" applyFill="1" applyBorder="1" applyAlignment="1">
      <alignment horizontal="center" vertical="center"/>
    </xf>
    <xf numFmtId="166" fontId="0" fillId="0" borderId="1" xfId="9" applyNumberFormat="1" applyFont="1" applyFill="1" applyBorder="1" applyAlignment="1">
      <alignment horizontal="center" vertical="center"/>
    </xf>
    <xf numFmtId="166" fontId="1" fillId="0" borderId="1" xfId="8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6" fontId="13" fillId="0" borderId="1" xfId="8" applyNumberFormat="1" applyFont="1" applyFill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66" fontId="0" fillId="0" borderId="8" xfId="8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8" fillId="0" borderId="1" xfId="0" applyFont="1" applyBorder="1"/>
    <xf numFmtId="0" fontId="32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center" vertical="justify" wrapText="1"/>
    </xf>
    <xf numFmtId="166" fontId="0" fillId="0" borderId="1" xfId="12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3" fillId="0" borderId="13" xfId="0" applyFont="1" applyBorder="1"/>
    <xf numFmtId="0" fontId="3" fillId="0" borderId="13" xfId="0" applyFont="1" applyFill="1" applyBorder="1"/>
    <xf numFmtId="0" fontId="0" fillId="0" borderId="1" xfId="0" applyFill="1" applyBorder="1" applyAlignment="1">
      <alignment horizontal="center" vertical="center"/>
    </xf>
    <xf numFmtId="14" fontId="28" fillId="0" borderId="1" xfId="0" applyNumberFormat="1" applyFont="1" applyBorder="1" applyAlignment="1">
      <alignment wrapText="1"/>
    </xf>
    <xf numFmtId="166" fontId="28" fillId="0" borderId="1" xfId="5" applyNumberFormat="1" applyFont="1" applyFill="1" applyBorder="1" applyAlignment="1">
      <alignment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left" vertical="justify" wrapText="1"/>
    </xf>
    <xf numFmtId="3" fontId="6" fillId="0" borderId="0" xfId="0" applyNumberFormat="1" applyFont="1" applyFill="1"/>
    <xf numFmtId="0" fontId="35" fillId="0" borderId="1" xfId="0" applyFont="1" applyBorder="1" applyAlignment="1">
      <alignment wrapText="1"/>
    </xf>
    <xf numFmtId="0" fontId="34" fillId="0" borderId="0" xfId="0" applyFont="1" applyFill="1" applyBorder="1" applyAlignment="1">
      <alignment horizontal="left"/>
    </xf>
    <xf numFmtId="0" fontId="26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justify" vertical="center" wrapText="1"/>
    </xf>
    <xf numFmtId="0" fontId="36" fillId="0" borderId="1" xfId="0" applyFont="1" applyBorder="1" applyAlignment="1">
      <alignment wrapText="1"/>
    </xf>
    <xf numFmtId="0" fontId="27" fillId="0" borderId="1" xfId="0" applyFont="1" applyBorder="1" applyAlignment="1">
      <alignment horizontal="justify" vertical="center"/>
    </xf>
    <xf numFmtId="0" fontId="26" fillId="0" borderId="1" xfId="0" applyFont="1" applyBorder="1"/>
    <xf numFmtId="0" fontId="26" fillId="0" borderId="1" xfId="0" applyFont="1" applyBorder="1" applyAlignment="1">
      <alignment horizontal="justify" vertical="center"/>
    </xf>
    <xf numFmtId="3" fontId="18" fillId="4" borderId="5" xfId="0" applyNumberFormat="1" applyFont="1" applyFill="1" applyBorder="1" applyAlignment="1">
      <alignment horizontal="center" vertical="center" wrapText="1"/>
    </xf>
    <xf numFmtId="42" fontId="18" fillId="4" borderId="3" xfId="3" applyFont="1" applyFill="1" applyBorder="1" applyAlignment="1">
      <alignment horizontal="right" vertical="center" wrapText="1"/>
    </xf>
    <xf numFmtId="42" fontId="0" fillId="0" borderId="1" xfId="3" applyFont="1" applyFill="1" applyBorder="1"/>
    <xf numFmtId="0" fontId="9" fillId="3" borderId="0" xfId="0" applyFont="1" applyFill="1" applyBorder="1" applyAlignment="1">
      <alignment horizontal="center" vertical="center"/>
    </xf>
    <xf numFmtId="0" fontId="16" fillId="5" borderId="3" xfId="27" applyFont="1" applyFill="1" applyBorder="1" applyAlignment="1">
      <alignment horizontal="center" vertical="center" wrapText="1"/>
    </xf>
    <xf numFmtId="0" fontId="16" fillId="5" borderId="21" xfId="27" applyFont="1" applyFill="1" applyBorder="1" applyAlignment="1">
      <alignment horizontal="center" vertical="center" wrapText="1"/>
    </xf>
    <xf numFmtId="42" fontId="16" fillId="5" borderId="3" xfId="3" applyFont="1" applyFill="1" applyBorder="1" applyAlignment="1">
      <alignment horizontal="center" vertical="center" wrapText="1"/>
    </xf>
    <xf numFmtId="42" fontId="16" fillId="5" borderId="21" xfId="3" applyFont="1" applyFill="1" applyBorder="1" applyAlignment="1">
      <alignment horizontal="center" vertical="center" wrapText="1"/>
    </xf>
    <xf numFmtId="0" fontId="16" fillId="5" borderId="4" xfId="27" applyFont="1" applyFill="1" applyBorder="1" applyAlignment="1">
      <alignment horizontal="center" vertical="center" wrapText="1"/>
    </xf>
    <xf numFmtId="0" fontId="16" fillId="5" borderId="14" xfId="2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3" fontId="21" fillId="7" borderId="13" xfId="0" applyNumberFormat="1" applyFont="1" applyFill="1" applyBorder="1" applyAlignment="1">
      <alignment horizontal="center" vertical="center"/>
    </xf>
    <xf numFmtId="42" fontId="20" fillId="7" borderId="1" xfId="3" applyFont="1" applyFill="1" applyBorder="1" applyAlignment="1">
      <alignment horizontal="right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3" fontId="21" fillId="2" borderId="3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42" fontId="18" fillId="2" borderId="3" xfId="3" applyFont="1" applyFill="1" applyBorder="1" applyAlignment="1">
      <alignment horizontal="right" vertical="center" wrapText="1"/>
    </xf>
    <xf numFmtId="42" fontId="18" fillId="2" borderId="8" xfId="3" applyFont="1" applyFill="1" applyBorder="1" applyAlignment="1">
      <alignment horizontal="right" vertical="center" wrapText="1"/>
    </xf>
    <xf numFmtId="0" fontId="23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 readingOrder="1"/>
    </xf>
    <xf numFmtId="0" fontId="12" fillId="3" borderId="0" xfId="0" applyFont="1" applyFill="1" applyBorder="1" applyAlignment="1">
      <alignment horizontal="center" vertical="center" wrapText="1" readingOrder="1"/>
    </xf>
    <xf numFmtId="17" fontId="18" fillId="4" borderId="1" xfId="0" applyNumberFormat="1" applyFont="1" applyFill="1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 wrapText="1" readingOrder="1"/>
    </xf>
    <xf numFmtId="0" fontId="18" fillId="3" borderId="1" xfId="0" applyFont="1" applyFill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</cellXfs>
  <cellStyles count="28">
    <cellStyle name="40% - Énfasis1" xfId="27" builtinId="31"/>
    <cellStyle name="Moneda" xfId="8" builtinId="4"/>
    <cellStyle name="Moneda [0]" xfId="3" builtinId="7"/>
    <cellStyle name="Moneda [0] 2" xfId="4"/>
    <cellStyle name="Moneda [0] 3" xfId="10"/>
    <cellStyle name="Moneda [0] 3 2" xfId="26"/>
    <cellStyle name="Moneda 10" xfId="14"/>
    <cellStyle name="Moneda 11" xfId="15"/>
    <cellStyle name="Moneda 12" xfId="16"/>
    <cellStyle name="Moneda 13" xfId="17"/>
    <cellStyle name="Moneda 14" xfId="18"/>
    <cellStyle name="Moneda 14 2" xfId="19"/>
    <cellStyle name="Moneda 2" xfId="2"/>
    <cellStyle name="Moneda 23" xfId="20"/>
    <cellStyle name="Moneda 3" xfId="5"/>
    <cellStyle name="Moneda 31" xfId="21"/>
    <cellStyle name="Moneda 37" xfId="22"/>
    <cellStyle name="Moneda 4" xfId="6"/>
    <cellStyle name="Moneda 43" xfId="23"/>
    <cellStyle name="Moneda 5" xfId="7"/>
    <cellStyle name="Moneda 50" xfId="24"/>
    <cellStyle name="Moneda 56" xfId="25"/>
    <cellStyle name="Moneda 6" xfId="9"/>
    <cellStyle name="Moneda 7" xfId="11"/>
    <cellStyle name="Moneda 8" xfId="12"/>
    <cellStyle name="Moneda 9" xfId="1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9" name="CuadroTexto 8"/>
        <xdr:cNvSpPr txBox="1"/>
      </xdr:nvSpPr>
      <xdr:spPr>
        <a:xfrm>
          <a:off x="78867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10" name="CuadroTexto 9"/>
        <xdr:cNvSpPr txBox="1"/>
      </xdr:nvSpPr>
      <xdr:spPr>
        <a:xfrm>
          <a:off x="78867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57922</xdr:colOff>
      <xdr:row>10</xdr:row>
      <xdr:rowOff>0</xdr:rowOff>
    </xdr:from>
    <xdr:ext cx="184731" cy="264560"/>
    <xdr:sp macro="" textlink="">
      <xdr:nvSpPr>
        <xdr:cNvPr id="11" name="CuadroTexto 10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57922</xdr:colOff>
      <xdr:row>10</xdr:row>
      <xdr:rowOff>0</xdr:rowOff>
    </xdr:from>
    <xdr:ext cx="184731" cy="264560"/>
    <xdr:sp macro="" textlink="">
      <xdr:nvSpPr>
        <xdr:cNvPr id="12" name="CuadroTexto 11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7" name="CuadroTexto 3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8" name="CuadroTexto 4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0</xdr:col>
      <xdr:colOff>57922</xdr:colOff>
      <xdr:row>0</xdr:row>
      <xdr:rowOff>0</xdr:rowOff>
    </xdr:from>
    <xdr:ext cx="184731" cy="264560"/>
    <xdr:sp macro="" textlink="">
      <xdr:nvSpPr>
        <xdr:cNvPr id="9" name="CuadroTexto 8"/>
        <xdr:cNvSpPr txBox="1"/>
      </xdr:nvSpPr>
      <xdr:spPr>
        <a:xfrm>
          <a:off x="10658475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0</xdr:col>
      <xdr:colOff>57922</xdr:colOff>
      <xdr:row>0</xdr:row>
      <xdr:rowOff>0</xdr:rowOff>
    </xdr:from>
    <xdr:ext cx="184731" cy="264560"/>
    <xdr:sp macro="" textlink="">
      <xdr:nvSpPr>
        <xdr:cNvPr id="10" name="CuadroTexto 9"/>
        <xdr:cNvSpPr txBox="1"/>
      </xdr:nvSpPr>
      <xdr:spPr>
        <a:xfrm>
          <a:off x="10658475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11" name="CuadroTexto 3"/>
        <xdr:cNvSpPr txBox="1"/>
      </xdr:nvSpPr>
      <xdr:spPr>
        <a:xfrm>
          <a:off x="771525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12" name="CuadroTexto 4"/>
        <xdr:cNvSpPr txBox="1"/>
      </xdr:nvSpPr>
      <xdr:spPr>
        <a:xfrm>
          <a:off x="771525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57922</xdr:colOff>
      <xdr:row>5</xdr:row>
      <xdr:rowOff>0</xdr:rowOff>
    </xdr:from>
    <xdr:ext cx="184731" cy="264560"/>
    <xdr:sp macro="" textlink="">
      <xdr:nvSpPr>
        <xdr:cNvPr id="3" name="CuadroTexto 3"/>
        <xdr:cNvSpPr txBox="1"/>
      </xdr:nvSpPr>
      <xdr:spPr>
        <a:xfrm>
          <a:off x="13773922" y="426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5</xdr:row>
      <xdr:rowOff>0</xdr:rowOff>
    </xdr:from>
    <xdr:ext cx="184731" cy="264560"/>
    <xdr:sp macro="" textlink="">
      <xdr:nvSpPr>
        <xdr:cNvPr id="4" name="CuadroTexto 4"/>
        <xdr:cNvSpPr txBox="1"/>
      </xdr:nvSpPr>
      <xdr:spPr>
        <a:xfrm>
          <a:off x="13773922" y="426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5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13773922" y="318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5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13773922" y="318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5</xdr:row>
      <xdr:rowOff>0</xdr:rowOff>
    </xdr:from>
    <xdr:ext cx="184731" cy="264560"/>
    <xdr:sp macro="" textlink="">
      <xdr:nvSpPr>
        <xdr:cNvPr id="9" name="CuadroTexto 3"/>
        <xdr:cNvSpPr txBox="1"/>
      </xdr:nvSpPr>
      <xdr:spPr>
        <a:xfrm>
          <a:off x="113252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5</xdr:row>
      <xdr:rowOff>0</xdr:rowOff>
    </xdr:from>
    <xdr:ext cx="184731" cy="264560"/>
    <xdr:sp macro="" textlink="">
      <xdr:nvSpPr>
        <xdr:cNvPr id="10" name="CuadroTexto 4"/>
        <xdr:cNvSpPr txBox="1"/>
      </xdr:nvSpPr>
      <xdr:spPr>
        <a:xfrm>
          <a:off x="113252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0</xdr:col>
      <xdr:colOff>114301</xdr:colOff>
      <xdr:row>0</xdr:row>
      <xdr:rowOff>177800</xdr:rowOff>
    </xdr:from>
    <xdr:to>
      <xdr:col>1</xdr:col>
      <xdr:colOff>825501</xdr:colOff>
      <xdr:row>2</xdr:row>
      <xdr:rowOff>1123950</xdr:rowOff>
    </xdr:to>
    <xdr:pic>
      <xdr:nvPicPr>
        <xdr:cNvPr id="1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77800"/>
          <a:ext cx="2019300" cy="14287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9</xdr:col>
      <xdr:colOff>57922</xdr:colOff>
      <xdr:row>5</xdr:row>
      <xdr:rowOff>0</xdr:rowOff>
    </xdr:from>
    <xdr:ext cx="184731" cy="264560"/>
    <xdr:sp macro="" textlink="">
      <xdr:nvSpPr>
        <xdr:cNvPr id="11" name="CuadroTexto 3"/>
        <xdr:cNvSpPr txBox="1"/>
      </xdr:nvSpPr>
      <xdr:spPr>
        <a:xfrm>
          <a:off x="80486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5</xdr:row>
      <xdr:rowOff>0</xdr:rowOff>
    </xdr:from>
    <xdr:ext cx="184731" cy="264560"/>
    <xdr:sp macro="" textlink="">
      <xdr:nvSpPr>
        <xdr:cNvPr id="13" name="CuadroTexto 4"/>
        <xdr:cNvSpPr txBox="1"/>
      </xdr:nvSpPr>
      <xdr:spPr>
        <a:xfrm>
          <a:off x="80486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5</xdr:row>
      <xdr:rowOff>0</xdr:rowOff>
    </xdr:from>
    <xdr:ext cx="184731" cy="264560"/>
    <xdr:sp macro="" textlink="">
      <xdr:nvSpPr>
        <xdr:cNvPr id="14" name="CuadroTexto 3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5</xdr:row>
      <xdr:rowOff>0</xdr:rowOff>
    </xdr:from>
    <xdr:ext cx="184731" cy="264560"/>
    <xdr:sp macro="" textlink="">
      <xdr:nvSpPr>
        <xdr:cNvPr id="15" name="CuadroTexto 4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5</xdr:row>
      <xdr:rowOff>0</xdr:rowOff>
    </xdr:from>
    <xdr:ext cx="184731" cy="264560"/>
    <xdr:sp macro="" textlink="">
      <xdr:nvSpPr>
        <xdr:cNvPr id="16" name="CuadroTexto 3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5</xdr:row>
      <xdr:rowOff>0</xdr:rowOff>
    </xdr:from>
    <xdr:ext cx="184731" cy="264560"/>
    <xdr:sp macro="" textlink="">
      <xdr:nvSpPr>
        <xdr:cNvPr id="17" name="CuadroTexto 4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18" name="CuadroTexto 3"/>
        <xdr:cNvSpPr txBox="1"/>
      </xdr:nvSpPr>
      <xdr:spPr>
        <a:xfrm>
          <a:off x="144113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19" name="CuadroTexto 4"/>
        <xdr:cNvSpPr txBox="1"/>
      </xdr:nvSpPr>
      <xdr:spPr>
        <a:xfrm>
          <a:off x="144113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0" name="CuadroTexto 3"/>
        <xdr:cNvSpPr txBox="1"/>
      </xdr:nvSpPr>
      <xdr:spPr>
        <a:xfrm>
          <a:off x="14782800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1" name="CuadroTexto 4"/>
        <xdr:cNvSpPr txBox="1"/>
      </xdr:nvSpPr>
      <xdr:spPr>
        <a:xfrm>
          <a:off x="14782800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2" name="CuadroTexto 3"/>
        <xdr:cNvSpPr txBox="1"/>
      </xdr:nvSpPr>
      <xdr:spPr>
        <a:xfrm>
          <a:off x="754380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3" name="CuadroTexto 4"/>
        <xdr:cNvSpPr txBox="1"/>
      </xdr:nvSpPr>
      <xdr:spPr>
        <a:xfrm>
          <a:off x="754380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5</xdr:row>
      <xdr:rowOff>0</xdr:rowOff>
    </xdr:from>
    <xdr:ext cx="184731" cy="264560"/>
    <xdr:sp macro="" textlink="">
      <xdr:nvSpPr>
        <xdr:cNvPr id="24" name="CuadroTexto 3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5</xdr:row>
      <xdr:rowOff>0</xdr:rowOff>
    </xdr:from>
    <xdr:ext cx="184731" cy="264560"/>
    <xdr:sp macro="" textlink="">
      <xdr:nvSpPr>
        <xdr:cNvPr id="25" name="CuadroTexto 4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5</xdr:row>
      <xdr:rowOff>0</xdr:rowOff>
    </xdr:from>
    <xdr:ext cx="184731" cy="264560"/>
    <xdr:sp macro="" textlink="">
      <xdr:nvSpPr>
        <xdr:cNvPr id="26" name="CuadroTexto 3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5</xdr:row>
      <xdr:rowOff>0</xdr:rowOff>
    </xdr:from>
    <xdr:ext cx="184731" cy="264560"/>
    <xdr:sp macro="" textlink="">
      <xdr:nvSpPr>
        <xdr:cNvPr id="27" name="CuadroTexto 4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57922</xdr:colOff>
      <xdr:row>19</xdr:row>
      <xdr:rowOff>0</xdr:rowOff>
    </xdr:from>
    <xdr:ext cx="184731" cy="264560"/>
    <xdr:sp macro="" textlink="">
      <xdr:nvSpPr>
        <xdr:cNvPr id="2" name="CuadroTexto 3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19</xdr:row>
      <xdr:rowOff>0</xdr:rowOff>
    </xdr:from>
    <xdr:ext cx="184731" cy="264560"/>
    <xdr:sp macro="" textlink="">
      <xdr:nvSpPr>
        <xdr:cNvPr id="3" name="CuadroTexto 4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19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19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11</xdr:col>
      <xdr:colOff>57922</xdr:colOff>
      <xdr:row>19</xdr:row>
      <xdr:rowOff>0</xdr:rowOff>
    </xdr:from>
    <xdr:ext cx="184731" cy="264560"/>
    <xdr:sp macro="" textlink="">
      <xdr:nvSpPr>
        <xdr:cNvPr id="6" name="CuadroTexto 3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11</xdr:col>
      <xdr:colOff>57922</xdr:colOff>
      <xdr:row>19</xdr:row>
      <xdr:rowOff>0</xdr:rowOff>
    </xdr:from>
    <xdr:ext cx="184731" cy="264560"/>
    <xdr:sp macro="" textlink="">
      <xdr:nvSpPr>
        <xdr:cNvPr id="7" name="CuadroTexto 4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0</xdr:col>
      <xdr:colOff>190501</xdr:colOff>
      <xdr:row>0</xdr:row>
      <xdr:rowOff>158750</xdr:rowOff>
    </xdr:from>
    <xdr:to>
      <xdr:col>1</xdr:col>
      <xdr:colOff>14954</xdr:colOff>
      <xdr:row>1</xdr:row>
      <xdr:rowOff>406400</xdr:rowOff>
    </xdr:to>
    <xdr:pic>
      <xdr:nvPicPr>
        <xdr:cNvPr id="8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2016125" cy="14287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57922</xdr:colOff>
      <xdr:row>19</xdr:row>
      <xdr:rowOff>0</xdr:rowOff>
    </xdr:from>
    <xdr:ext cx="184731" cy="264560"/>
    <xdr:sp macro="" textlink="">
      <xdr:nvSpPr>
        <xdr:cNvPr id="9" name="CuadroTexto 3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11</xdr:col>
      <xdr:colOff>57922</xdr:colOff>
      <xdr:row>19</xdr:row>
      <xdr:rowOff>0</xdr:rowOff>
    </xdr:from>
    <xdr:ext cx="184731" cy="264560"/>
    <xdr:sp macro="" textlink="">
      <xdr:nvSpPr>
        <xdr:cNvPr id="10" name="CuadroTexto 4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19</xdr:row>
      <xdr:rowOff>0</xdr:rowOff>
    </xdr:from>
    <xdr:ext cx="184731" cy="264560"/>
    <xdr:sp macro="" textlink="">
      <xdr:nvSpPr>
        <xdr:cNvPr id="11" name="CuadroTexto 3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19</xdr:row>
      <xdr:rowOff>0</xdr:rowOff>
    </xdr:from>
    <xdr:ext cx="184731" cy="264560"/>
    <xdr:sp macro="" textlink="">
      <xdr:nvSpPr>
        <xdr:cNvPr id="12" name="CuadroTexto 4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19</xdr:row>
      <xdr:rowOff>0</xdr:rowOff>
    </xdr:from>
    <xdr:ext cx="184731" cy="264560"/>
    <xdr:sp macro="" textlink="">
      <xdr:nvSpPr>
        <xdr:cNvPr id="13" name="CuadroTexto 3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19</xdr:row>
      <xdr:rowOff>0</xdr:rowOff>
    </xdr:from>
    <xdr:ext cx="184731" cy="264560"/>
    <xdr:sp macro="" textlink="">
      <xdr:nvSpPr>
        <xdr:cNvPr id="14" name="CuadroTexto 4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5" name="CuadroTexto 3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6" name="CuadroTexto 4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7" name="CuadroTexto 3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8" name="CuadroTexto 4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9" name="CuadroTexto 3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20" name="CuadroTexto 4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857250</xdr:colOff>
      <xdr:row>0</xdr:row>
      <xdr:rowOff>158750</xdr:rowOff>
    </xdr:from>
    <xdr:to>
      <xdr:col>1</xdr:col>
      <xdr:colOff>2068286</xdr:colOff>
      <xdr:row>1</xdr:row>
      <xdr:rowOff>35152</xdr:rowOff>
    </xdr:to>
    <xdr:pic>
      <xdr:nvPicPr>
        <xdr:cNvPr id="21" name="Imagen 20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8750"/>
          <a:ext cx="1211036" cy="10511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269875</xdr:rowOff>
    </xdr:from>
    <xdr:to>
      <xdr:col>1</xdr:col>
      <xdr:colOff>71438</xdr:colOff>
      <xdr:row>3</xdr:row>
      <xdr:rowOff>0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8" y="269875"/>
          <a:ext cx="1214438" cy="103981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0706872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10706872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9163822" y="218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9163822" y="218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6"/>
  <sheetViews>
    <sheetView zoomScale="120" zoomScaleNormal="120" workbookViewId="0">
      <selection activeCell="C16" sqref="C16"/>
    </sheetView>
  </sheetViews>
  <sheetFormatPr baseColWidth="10" defaultColWidth="23.7109375" defaultRowHeight="15" x14ac:dyDescent="0.25"/>
  <cols>
    <col min="1" max="1" width="17.7109375" style="5" customWidth="1"/>
    <col min="2" max="2" width="30.7109375" style="4" customWidth="1"/>
    <col min="3" max="3" width="57.5703125" style="4" customWidth="1"/>
    <col min="4" max="6" width="13.42578125" style="4" customWidth="1"/>
    <col min="7" max="7" width="10.85546875" style="4" customWidth="1"/>
    <col min="8" max="8" width="13.42578125" style="4" customWidth="1"/>
    <col min="9" max="9" width="20.5703125" style="30" customWidth="1"/>
    <col min="10" max="10" width="24" style="8" customWidth="1"/>
    <col min="11" max="16384" width="23.7109375" style="4"/>
  </cols>
  <sheetData>
    <row r="1" spans="1:11" ht="35.1" customHeight="1" x14ac:dyDescent="0.25">
      <c r="A1" s="6"/>
      <c r="B1" s="6"/>
      <c r="C1" s="6"/>
      <c r="D1" s="6"/>
      <c r="E1" s="6"/>
      <c r="F1" s="6"/>
      <c r="G1" s="6"/>
      <c r="H1" s="6"/>
      <c r="I1" s="28"/>
      <c r="J1" s="7"/>
    </row>
    <row r="2" spans="1:11" ht="35.1" customHeight="1" x14ac:dyDescent="0.2">
      <c r="A2" s="160" t="s">
        <v>42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1" ht="35.1" customHeight="1" thickBot="1" x14ac:dyDescent="0.25">
      <c r="A3" s="160" t="s">
        <v>81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1" ht="37.5" customHeight="1" x14ac:dyDescent="0.2">
      <c r="A4" s="14" t="s">
        <v>22</v>
      </c>
      <c r="B4" s="15" t="s">
        <v>1</v>
      </c>
      <c r="C4" s="15" t="s">
        <v>0</v>
      </c>
      <c r="D4" s="15" t="s">
        <v>2</v>
      </c>
      <c r="E4" s="15" t="s">
        <v>28</v>
      </c>
      <c r="F4" s="82" t="s">
        <v>66</v>
      </c>
      <c r="G4" s="111" t="s">
        <v>57</v>
      </c>
      <c r="H4" s="111" t="s">
        <v>51</v>
      </c>
      <c r="I4" s="29" t="s">
        <v>54</v>
      </c>
      <c r="J4" s="16" t="s">
        <v>61</v>
      </c>
    </row>
    <row r="5" spans="1:11" s="1" customFormat="1" ht="67.5" customHeight="1" x14ac:dyDescent="0.3">
      <c r="A5" s="146"/>
      <c r="B5" s="84"/>
      <c r="C5" s="147"/>
      <c r="D5" s="103"/>
      <c r="E5" s="103"/>
      <c r="F5" s="140"/>
      <c r="G5" s="96"/>
      <c r="H5" s="112"/>
      <c r="I5" s="109"/>
      <c r="J5" s="108"/>
    </row>
    <row r="6" spans="1:11" s="1" customFormat="1" ht="67.5" customHeight="1" x14ac:dyDescent="0.3">
      <c r="A6" s="146"/>
      <c r="B6" s="84"/>
      <c r="C6" s="147"/>
      <c r="D6" s="103"/>
      <c r="E6" s="103"/>
      <c r="F6" s="140"/>
      <c r="G6" s="96"/>
      <c r="H6" s="112"/>
      <c r="I6" s="109"/>
      <c r="J6" s="108"/>
    </row>
    <row r="7" spans="1:11" s="1" customFormat="1" ht="15" customHeight="1" x14ac:dyDescent="0.25">
      <c r="A7" s="98"/>
      <c r="B7" s="99"/>
      <c r="C7" s="99"/>
      <c r="D7" s="100"/>
      <c r="E7" s="100"/>
      <c r="F7" s="100"/>
      <c r="G7" s="100"/>
      <c r="H7" s="100"/>
      <c r="I7" s="117">
        <f>SUM(I5:I6)</f>
        <v>0</v>
      </c>
      <c r="J7" s="114" t="s">
        <v>29</v>
      </c>
    </row>
    <row r="8" spans="1:11" s="1" customFormat="1" ht="15" customHeight="1" x14ac:dyDescent="0.25">
      <c r="A8" s="17"/>
      <c r="B8" s="18"/>
      <c r="C8" s="18"/>
      <c r="D8" s="19"/>
      <c r="E8" s="40"/>
      <c r="F8" s="40"/>
      <c r="G8" s="40"/>
      <c r="H8" s="40"/>
      <c r="I8" s="46">
        <f>+I5</f>
        <v>0</v>
      </c>
      <c r="J8" s="41" t="s">
        <v>41</v>
      </c>
      <c r="K8" s="88"/>
    </row>
    <row r="9" spans="1:11" ht="15" customHeight="1" x14ac:dyDescent="0.25">
      <c r="I9" s="46">
        <f>+I6</f>
        <v>0</v>
      </c>
      <c r="J9" s="41" t="s">
        <v>45</v>
      </c>
      <c r="K9" s="92"/>
    </row>
    <row r="10" spans="1:11" x14ac:dyDescent="0.25">
      <c r="C10" s="101"/>
      <c r="I10" s="4"/>
      <c r="J10" s="4"/>
    </row>
    <row r="11" spans="1:11" ht="11.25" x14ac:dyDescent="0.2">
      <c r="I11" s="4"/>
      <c r="J11" s="4"/>
    </row>
    <row r="12" spans="1:11" ht="11.25" x14ac:dyDescent="0.2">
      <c r="I12" s="4"/>
      <c r="J12" s="4"/>
    </row>
    <row r="13" spans="1:11" ht="11.25" x14ac:dyDescent="0.2">
      <c r="I13" s="4"/>
      <c r="J13" s="4"/>
    </row>
    <row r="14" spans="1:11" ht="11.25" x14ac:dyDescent="0.2">
      <c r="I14" s="4"/>
      <c r="J14" s="4"/>
    </row>
    <row r="16" spans="1:11" ht="16.5" x14ac:dyDescent="0.25">
      <c r="J16" s="74"/>
    </row>
  </sheetData>
  <mergeCells count="2">
    <mergeCell ref="A2:J2"/>
    <mergeCell ref="A3:J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CO18"/>
  <sheetViews>
    <sheetView zoomScale="120" zoomScaleNormal="120" workbookViewId="0">
      <selection activeCell="B15" sqref="B15"/>
    </sheetView>
  </sheetViews>
  <sheetFormatPr baseColWidth="10" defaultColWidth="23.7109375" defaultRowHeight="15" x14ac:dyDescent="0.25"/>
  <cols>
    <col min="1" max="1" width="17.7109375" style="5" customWidth="1"/>
    <col min="2" max="2" width="30.7109375" style="4" customWidth="1"/>
    <col min="3" max="3" width="57.5703125" style="4" customWidth="1"/>
    <col min="4" max="5" width="13.42578125" style="4" customWidth="1"/>
    <col min="6" max="6" width="20.5703125" style="30" customWidth="1"/>
    <col min="7" max="7" width="20.7109375" style="8" customWidth="1"/>
    <col min="8" max="16384" width="23.7109375" style="4"/>
  </cols>
  <sheetData>
    <row r="1" spans="1:93" ht="35.1" customHeight="1" x14ac:dyDescent="0.25">
      <c r="A1" s="6"/>
      <c r="B1" s="6"/>
      <c r="C1" s="6"/>
      <c r="D1" s="6"/>
      <c r="E1" s="6"/>
      <c r="F1" s="28"/>
      <c r="G1" s="7"/>
    </row>
    <row r="2" spans="1:93" ht="35.1" customHeight="1" x14ac:dyDescent="0.2">
      <c r="A2" s="160" t="s">
        <v>32</v>
      </c>
      <c r="B2" s="160"/>
      <c r="C2" s="160"/>
      <c r="D2" s="160"/>
      <c r="E2" s="160"/>
      <c r="F2" s="160"/>
      <c r="G2" s="160"/>
    </row>
    <row r="3" spans="1:93" ht="35.1" customHeight="1" thickBot="1" x14ac:dyDescent="0.25">
      <c r="A3" s="160" t="s">
        <v>82</v>
      </c>
      <c r="B3" s="160"/>
      <c r="C3" s="160"/>
      <c r="D3" s="160"/>
      <c r="E3" s="160"/>
      <c r="F3" s="160"/>
      <c r="G3" s="160"/>
    </row>
    <row r="4" spans="1:93" ht="37.5" customHeight="1" x14ac:dyDescent="0.2">
      <c r="A4" s="42" t="s">
        <v>22</v>
      </c>
      <c r="B4" s="43" t="s">
        <v>1</v>
      </c>
      <c r="C4" s="43" t="s">
        <v>0</v>
      </c>
      <c r="D4" s="43" t="s">
        <v>2</v>
      </c>
      <c r="E4" s="43" t="s">
        <v>28</v>
      </c>
      <c r="F4" s="113" t="s">
        <v>3</v>
      </c>
      <c r="G4" s="61" t="s">
        <v>5</v>
      </c>
    </row>
    <row r="5" spans="1:93" s="86" customFormat="1" ht="92.25" customHeight="1" x14ac:dyDescent="0.3">
      <c r="A5" s="104"/>
      <c r="B5" s="84"/>
      <c r="C5" s="84"/>
      <c r="D5" s="144"/>
      <c r="E5" s="144"/>
      <c r="F5" s="145"/>
      <c r="G5" s="87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141"/>
    </row>
    <row r="6" spans="1:93" s="86" customFormat="1" ht="37.5" hidden="1" customHeight="1" x14ac:dyDescent="0.2">
      <c r="A6" s="120"/>
      <c r="B6" s="121"/>
      <c r="C6" s="121"/>
      <c r="D6" s="121"/>
      <c r="E6" s="121"/>
      <c r="F6" s="122"/>
      <c r="G6" s="12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141"/>
    </row>
    <row r="7" spans="1:93" s="86" customFormat="1" ht="37.5" hidden="1" customHeight="1" x14ac:dyDescent="0.2">
      <c r="A7" s="120"/>
      <c r="B7" s="121"/>
      <c r="C7" s="121"/>
      <c r="D7" s="121"/>
      <c r="E7" s="121"/>
      <c r="F7" s="122"/>
      <c r="G7" s="12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141"/>
    </row>
    <row r="8" spans="1:93" s="86" customFormat="1" ht="37.5" hidden="1" customHeight="1" x14ac:dyDescent="0.2">
      <c r="A8" s="120"/>
      <c r="B8" s="121"/>
      <c r="C8" s="121"/>
      <c r="D8" s="121"/>
      <c r="E8" s="121"/>
      <c r="F8" s="122"/>
      <c r="G8" s="12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141"/>
    </row>
    <row r="9" spans="1:93" s="86" customFormat="1" ht="37.5" hidden="1" customHeight="1" x14ac:dyDescent="0.2">
      <c r="A9" s="120"/>
      <c r="B9" s="121"/>
      <c r="C9" s="121"/>
      <c r="D9" s="121"/>
      <c r="E9" s="121"/>
      <c r="F9" s="122"/>
      <c r="G9" s="12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141"/>
    </row>
    <row r="10" spans="1:93" s="119" customFormat="1" ht="37.5" hidden="1" customHeight="1" x14ac:dyDescent="0.3">
      <c r="A10" s="104"/>
      <c r="B10" s="118"/>
      <c r="C10" s="107"/>
      <c r="D10" s="85"/>
      <c r="E10" s="85"/>
      <c r="F10" s="89"/>
      <c r="G10" s="8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42"/>
    </row>
    <row r="11" spans="1:93" ht="15" customHeight="1" x14ac:dyDescent="0.25">
      <c r="A11" s="114"/>
      <c r="B11" s="115"/>
      <c r="C11" s="115"/>
      <c r="D11" s="116"/>
      <c r="E11" s="116"/>
      <c r="F11" s="117">
        <f>SUM(F5:F10)</f>
        <v>0</v>
      </c>
      <c r="G11" s="55" t="s">
        <v>29</v>
      </c>
    </row>
    <row r="12" spans="1:93" x14ac:dyDescent="0.25">
      <c r="A12" s="17"/>
      <c r="B12" s="18"/>
      <c r="C12" s="18"/>
      <c r="D12" s="19"/>
      <c r="E12" s="40"/>
      <c r="F12" s="46">
        <f>+F11</f>
        <v>0</v>
      </c>
      <c r="G12" s="41" t="s">
        <v>4</v>
      </c>
    </row>
    <row r="13" spans="1:93" x14ac:dyDescent="0.25">
      <c r="F13" s="46"/>
      <c r="G13" s="41"/>
    </row>
    <row r="14" spans="1:93" ht="11.25" x14ac:dyDescent="0.2">
      <c r="F14" s="4"/>
      <c r="G14" s="4"/>
    </row>
    <row r="15" spans="1:93" ht="11.25" x14ac:dyDescent="0.2">
      <c r="F15" s="4"/>
      <c r="G15" s="4"/>
    </row>
    <row r="16" spans="1:93" ht="11.25" x14ac:dyDescent="0.2">
      <c r="F16" s="4"/>
      <c r="G16" s="4"/>
    </row>
    <row r="17" spans="6:7" ht="11.25" x14ac:dyDescent="0.2">
      <c r="F17" s="4"/>
      <c r="G17" s="4"/>
    </row>
    <row r="18" spans="6:7" ht="11.25" x14ac:dyDescent="0.2">
      <c r="F18" s="4"/>
      <c r="G18" s="4"/>
    </row>
  </sheetData>
  <mergeCells count="2">
    <mergeCell ref="A2:G2"/>
    <mergeCell ref="A3:G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4"/>
  <sheetViews>
    <sheetView zoomScale="81" zoomScaleNormal="81" workbookViewId="0">
      <selection activeCell="A4" sqref="A4"/>
    </sheetView>
  </sheetViews>
  <sheetFormatPr baseColWidth="10" defaultColWidth="23.7109375" defaultRowHeight="11.25" x14ac:dyDescent="0.2"/>
  <cols>
    <col min="1" max="1" width="17.7109375" style="5" customWidth="1"/>
    <col min="2" max="2" width="49.42578125" style="4" customWidth="1"/>
    <col min="3" max="3" width="57.5703125" style="4" customWidth="1"/>
    <col min="4" max="7" width="13.42578125" style="4" customWidth="1"/>
    <col min="8" max="8" width="17.85546875" style="4" customWidth="1"/>
    <col min="9" max="9" width="16.7109375" style="4" customWidth="1"/>
    <col min="10" max="10" width="18.7109375" style="8" customWidth="1"/>
    <col min="11" max="16384" width="23.7109375" style="4"/>
  </cols>
  <sheetData>
    <row r="1" spans="1:10" ht="35.1" customHeight="1" x14ac:dyDescent="0.2">
      <c r="A1" s="6"/>
      <c r="B1" s="6"/>
      <c r="C1" s="6"/>
      <c r="D1" s="6"/>
      <c r="E1" s="6"/>
      <c r="F1" s="6"/>
      <c r="G1" s="6"/>
      <c r="H1" s="6"/>
      <c r="I1" s="6"/>
      <c r="J1" s="7"/>
    </row>
    <row r="2" spans="1:10" ht="35.1" customHeight="1" x14ac:dyDescent="0.2">
      <c r="A2" s="160" t="s">
        <v>62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35.1" customHeight="1" thickBot="1" x14ac:dyDescent="0.25">
      <c r="A3" s="160" t="s">
        <v>82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37.5" customHeight="1" x14ac:dyDescent="0.2">
      <c r="A4" s="42" t="s">
        <v>22</v>
      </c>
      <c r="B4" s="43" t="s">
        <v>1</v>
      </c>
      <c r="C4" s="43" t="s">
        <v>0</v>
      </c>
      <c r="D4" s="43" t="s">
        <v>2</v>
      </c>
      <c r="E4" s="43" t="s">
        <v>28</v>
      </c>
      <c r="F4" s="161" t="s">
        <v>60</v>
      </c>
      <c r="G4" s="161" t="s">
        <v>51</v>
      </c>
      <c r="H4" s="163" t="s">
        <v>36</v>
      </c>
      <c r="I4" s="163" t="s">
        <v>56</v>
      </c>
      <c r="J4" s="165" t="s">
        <v>37</v>
      </c>
    </row>
    <row r="5" spans="1:10" ht="39" customHeight="1" x14ac:dyDescent="0.2">
      <c r="A5" s="57"/>
      <c r="B5" s="58"/>
      <c r="C5" s="58"/>
      <c r="D5" s="58"/>
      <c r="E5" s="58"/>
      <c r="F5" s="162"/>
      <c r="G5" s="162"/>
      <c r="H5" s="164"/>
      <c r="I5" s="164"/>
      <c r="J5" s="166"/>
    </row>
    <row r="6" spans="1:10" ht="111.75" customHeight="1" x14ac:dyDescent="0.3">
      <c r="A6" s="94"/>
      <c r="B6" s="84"/>
      <c r="C6" s="84"/>
      <c r="D6" s="96"/>
      <c r="E6" s="96"/>
      <c r="F6" s="96"/>
      <c r="G6" s="130"/>
      <c r="H6" s="129"/>
      <c r="I6" s="129"/>
      <c r="J6" s="97"/>
    </row>
    <row r="7" spans="1:10" ht="49.5" hidden="1" customHeight="1" x14ac:dyDescent="0.3">
      <c r="A7" s="94"/>
      <c r="B7" s="84"/>
      <c r="C7" s="52"/>
      <c r="D7" s="127"/>
      <c r="E7" s="127"/>
      <c r="F7" s="131"/>
      <c r="G7" s="132"/>
      <c r="H7" s="129"/>
      <c r="I7" s="128"/>
      <c r="J7" s="135"/>
    </row>
    <row r="8" spans="1:10" ht="54.75" hidden="1" customHeight="1" x14ac:dyDescent="0.3">
      <c r="A8" s="94"/>
      <c r="B8" s="84"/>
      <c r="C8" s="52"/>
      <c r="D8" s="96"/>
      <c r="E8" s="96"/>
      <c r="F8" s="96"/>
      <c r="G8" s="102"/>
      <c r="H8" s="128"/>
      <c r="I8" s="128"/>
      <c r="J8" s="97"/>
    </row>
    <row r="9" spans="1:10" ht="58.5" hidden="1" customHeight="1" x14ac:dyDescent="0.3">
      <c r="A9" s="94"/>
      <c r="B9" s="84"/>
      <c r="C9" s="52"/>
      <c r="D9" s="96"/>
      <c r="E9" s="96"/>
      <c r="F9" s="96"/>
      <c r="G9" s="102"/>
      <c r="H9" s="129"/>
      <c r="I9" s="128"/>
      <c r="J9" s="97"/>
    </row>
    <row r="10" spans="1:10" ht="59.25" hidden="1" customHeight="1" x14ac:dyDescent="0.3">
      <c r="A10" s="94"/>
      <c r="B10" s="84"/>
      <c r="C10" s="52"/>
      <c r="D10" s="96"/>
      <c r="E10" s="96"/>
      <c r="F10" s="94"/>
      <c r="G10" s="102"/>
      <c r="H10" s="128"/>
      <c r="I10" s="128"/>
      <c r="J10" s="97"/>
    </row>
    <row r="11" spans="1:10" ht="15" x14ac:dyDescent="0.25">
      <c r="F11" s="133"/>
      <c r="G11" s="134"/>
      <c r="I11" s="105">
        <v>0</v>
      </c>
      <c r="J11" s="55" t="s">
        <v>29</v>
      </c>
    </row>
    <row r="12" spans="1:10" ht="15" x14ac:dyDescent="0.2">
      <c r="I12" s="91">
        <v>0</v>
      </c>
      <c r="J12" s="41" t="s">
        <v>41</v>
      </c>
    </row>
    <row r="13" spans="1:10" ht="15" x14ac:dyDescent="0.2">
      <c r="I13" s="105">
        <f>I6</f>
        <v>0</v>
      </c>
      <c r="J13" s="41" t="s">
        <v>59</v>
      </c>
    </row>
    <row r="14" spans="1:10" x14ac:dyDescent="0.2">
      <c r="I14" s="91"/>
      <c r="J14" s="4"/>
    </row>
  </sheetData>
  <mergeCells count="7">
    <mergeCell ref="A2:J2"/>
    <mergeCell ref="A3:J3"/>
    <mergeCell ref="F4:F5"/>
    <mergeCell ref="G4:G5"/>
    <mergeCell ref="H4:H5"/>
    <mergeCell ref="I4:I5"/>
    <mergeCell ref="J4:J5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21"/>
  <sheetViews>
    <sheetView zoomScale="84" zoomScaleNormal="84" workbookViewId="0">
      <selection activeCell="A4" sqref="A4"/>
    </sheetView>
  </sheetViews>
  <sheetFormatPr baseColWidth="10" defaultColWidth="23.7109375" defaultRowHeight="15" x14ac:dyDescent="0.25"/>
  <cols>
    <col min="1" max="1" width="17.7109375" style="5" customWidth="1"/>
    <col min="2" max="2" width="41.7109375" style="4" customWidth="1"/>
    <col min="3" max="3" width="57.5703125" style="4" customWidth="1"/>
    <col min="4" max="5" width="13.42578125" style="4" customWidth="1"/>
    <col min="6" max="6" width="18.5703125" style="4" customWidth="1"/>
    <col min="7" max="7" width="19.140625" style="4" customWidth="1"/>
    <col min="8" max="8" width="26.42578125" style="4" customWidth="1"/>
    <col min="9" max="9" width="20.5703125" style="30" customWidth="1"/>
    <col min="10" max="10" width="22.42578125" style="8" customWidth="1"/>
    <col min="11" max="16384" width="23.7109375" style="4"/>
  </cols>
  <sheetData>
    <row r="1" spans="1:10" ht="35.1" customHeight="1" x14ac:dyDescent="0.25">
      <c r="A1" s="6"/>
      <c r="B1" s="6"/>
      <c r="C1" s="6"/>
      <c r="D1" s="6"/>
      <c r="E1" s="6"/>
      <c r="F1" s="6"/>
      <c r="G1" s="6"/>
      <c r="H1" s="6"/>
      <c r="I1" s="28"/>
      <c r="J1" s="7"/>
    </row>
    <row r="2" spans="1:10" ht="35.1" customHeight="1" x14ac:dyDescent="0.2">
      <c r="A2" s="160" t="s">
        <v>63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35.1" customHeight="1" x14ac:dyDescent="0.2">
      <c r="A3" s="160" t="s">
        <v>82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37.5" customHeight="1" x14ac:dyDescent="0.2">
      <c r="A4" s="81" t="s">
        <v>22</v>
      </c>
      <c r="B4" s="82" t="s">
        <v>1</v>
      </c>
      <c r="C4" s="82" t="s">
        <v>0</v>
      </c>
      <c r="D4" s="82" t="s">
        <v>2</v>
      </c>
      <c r="E4" s="82" t="s">
        <v>28</v>
      </c>
      <c r="F4" s="93" t="s">
        <v>55</v>
      </c>
      <c r="G4" s="93" t="s">
        <v>52</v>
      </c>
      <c r="H4" s="93" t="s">
        <v>53</v>
      </c>
      <c r="I4" s="83" t="s">
        <v>54</v>
      </c>
      <c r="J4" s="61" t="s">
        <v>5</v>
      </c>
    </row>
    <row r="5" spans="1:10" ht="60" customHeight="1" x14ac:dyDescent="0.3">
      <c r="A5" s="94"/>
      <c r="B5" s="84"/>
      <c r="C5" s="84"/>
      <c r="D5" s="96"/>
      <c r="E5" s="96"/>
      <c r="F5" s="138"/>
      <c r="G5" s="138"/>
      <c r="H5" s="138"/>
      <c r="I5" s="139"/>
      <c r="J5" s="94"/>
    </row>
    <row r="6" spans="1:10" ht="62.25" customHeight="1" x14ac:dyDescent="0.3">
      <c r="A6" s="94"/>
      <c r="B6" s="84"/>
      <c r="C6" s="137"/>
      <c r="D6" s="103"/>
      <c r="E6" s="103"/>
      <c r="F6" s="138"/>
      <c r="G6" s="138"/>
      <c r="H6" s="138"/>
      <c r="I6" s="140"/>
      <c r="J6" s="97"/>
    </row>
    <row r="7" spans="1:10" ht="65.25" customHeight="1" x14ac:dyDescent="0.25">
      <c r="A7" s="94"/>
      <c r="B7" s="52"/>
      <c r="C7" s="52"/>
      <c r="D7" s="103"/>
      <c r="E7" s="103"/>
      <c r="F7" s="138"/>
      <c r="G7" s="138"/>
      <c r="H7" s="138"/>
      <c r="I7" s="140"/>
      <c r="J7" s="97"/>
    </row>
    <row r="8" spans="1:10" ht="71.25" customHeight="1" x14ac:dyDescent="0.3">
      <c r="A8" s="94"/>
      <c r="B8" s="84"/>
      <c r="C8" s="137"/>
      <c r="D8" s="96"/>
      <c r="E8" s="96"/>
      <c r="F8" s="138"/>
      <c r="G8" s="138"/>
      <c r="H8" s="138"/>
      <c r="I8" s="95"/>
      <c r="J8" s="94"/>
    </row>
    <row r="9" spans="1:10" ht="15" customHeight="1" x14ac:dyDescent="0.3">
      <c r="A9" s="53"/>
      <c r="B9" s="56"/>
      <c r="C9" s="60"/>
      <c r="D9" s="54"/>
      <c r="E9" s="54"/>
      <c r="F9" s="54"/>
      <c r="G9" s="54"/>
      <c r="H9" s="54"/>
      <c r="I9" s="45">
        <f>SUM(I5:I8)</f>
        <v>0</v>
      </c>
      <c r="J9" s="41" t="s">
        <v>29</v>
      </c>
    </row>
    <row r="10" spans="1:10" x14ac:dyDescent="0.25">
      <c r="A10" s="17"/>
      <c r="B10" s="18"/>
      <c r="C10" s="18"/>
      <c r="D10" s="19"/>
      <c r="E10" s="40"/>
      <c r="F10" s="40"/>
      <c r="G10" s="40"/>
      <c r="H10" s="40"/>
      <c r="I10" s="45">
        <v>0</v>
      </c>
      <c r="J10" s="86" t="s">
        <v>45</v>
      </c>
    </row>
    <row r="11" spans="1:10" x14ac:dyDescent="0.25">
      <c r="I11" s="45">
        <f>+I9</f>
        <v>0</v>
      </c>
      <c r="J11" s="86" t="s">
        <v>4</v>
      </c>
    </row>
    <row r="12" spans="1:10" ht="11.25" x14ac:dyDescent="0.2">
      <c r="I12" s="105"/>
      <c r="J12" s="4"/>
    </row>
    <row r="13" spans="1:10" ht="11.25" x14ac:dyDescent="0.2">
      <c r="I13" s="4"/>
      <c r="J13" s="4"/>
    </row>
    <row r="14" spans="1:10" ht="11.25" x14ac:dyDescent="0.2">
      <c r="I14" s="4"/>
      <c r="J14" s="4"/>
    </row>
    <row r="15" spans="1:10" ht="11.25" x14ac:dyDescent="0.2">
      <c r="I15" s="4"/>
    </row>
    <row r="16" spans="1:10" ht="11.25" x14ac:dyDescent="0.2">
      <c r="I16" s="4"/>
    </row>
    <row r="21" spans="3:3" x14ac:dyDescent="0.25">
      <c r="C21" s="91"/>
    </row>
  </sheetData>
  <autoFilter ref="A4:J11"/>
  <mergeCells count="2">
    <mergeCell ref="A2:J2"/>
    <mergeCell ref="A3:J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"/>
  <sheetViews>
    <sheetView topLeftCell="A10" zoomScale="75" zoomScaleNormal="75" workbookViewId="0">
      <selection activeCell="L15" sqref="L15"/>
    </sheetView>
  </sheetViews>
  <sheetFormatPr baseColWidth="10" defaultColWidth="23.7109375" defaultRowHeight="15" x14ac:dyDescent="0.25"/>
  <cols>
    <col min="1" max="1" width="19.5703125" style="59" customWidth="1"/>
    <col min="2" max="2" width="49.5703125" style="69" customWidth="1"/>
    <col min="3" max="3" width="57.5703125" style="70" customWidth="1"/>
    <col min="4" max="7" width="17.7109375" style="59" customWidth="1"/>
    <col min="8" max="9" width="23" style="73" customWidth="1"/>
    <col min="10" max="10" width="24.28515625" style="71" customWidth="1"/>
    <col min="11" max="11" width="26.42578125" style="72" customWidth="1"/>
    <col min="12" max="16384" width="23.7109375" style="51"/>
  </cols>
  <sheetData>
    <row r="1" spans="1:12" x14ac:dyDescent="0.25">
      <c r="A1" s="62"/>
      <c r="B1" s="62"/>
      <c r="C1" s="62"/>
      <c r="D1" s="62"/>
      <c r="E1" s="62"/>
      <c r="F1" s="62"/>
      <c r="G1" s="62"/>
      <c r="H1" s="63"/>
      <c r="I1" s="63"/>
      <c r="J1" s="64"/>
      <c r="K1" s="65"/>
    </row>
    <row r="2" spans="1:12" ht="23.25" x14ac:dyDescent="0.25">
      <c r="A2" s="167" t="s">
        <v>43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2" ht="94.5" customHeight="1" x14ac:dyDescent="0.25">
      <c r="A3" s="167" t="s">
        <v>82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2" ht="90" customHeight="1" x14ac:dyDescent="0.25">
      <c r="A4" s="66" t="s">
        <v>38</v>
      </c>
      <c r="B4" s="66" t="s">
        <v>39</v>
      </c>
      <c r="C4" s="66" t="s">
        <v>33</v>
      </c>
      <c r="D4" s="66" t="s">
        <v>34</v>
      </c>
      <c r="E4" s="66" t="s">
        <v>35</v>
      </c>
      <c r="F4" s="66" t="s">
        <v>57</v>
      </c>
      <c r="G4" s="66" t="s">
        <v>51</v>
      </c>
      <c r="H4" s="67" t="s">
        <v>36</v>
      </c>
      <c r="I4" s="67" t="s">
        <v>56</v>
      </c>
      <c r="J4" s="68" t="str">
        <f>K4</f>
        <v>MODALIDAD (Homo o Convenio: nombre del convenio)</v>
      </c>
      <c r="K4" s="66" t="s">
        <v>37</v>
      </c>
    </row>
    <row r="5" spans="1:12" ht="132" x14ac:dyDescent="0.3">
      <c r="A5" s="136" t="s">
        <v>217</v>
      </c>
      <c r="B5" s="84" t="s">
        <v>218</v>
      </c>
      <c r="C5" s="137" t="s">
        <v>233</v>
      </c>
      <c r="D5" s="96">
        <v>45421</v>
      </c>
      <c r="E5" s="96">
        <v>45524</v>
      </c>
      <c r="F5" s="143"/>
      <c r="G5" s="102"/>
      <c r="H5" s="102"/>
      <c r="I5" s="102">
        <v>10200000</v>
      </c>
      <c r="J5" s="97" t="s">
        <v>71</v>
      </c>
      <c r="K5" s="66"/>
    </row>
    <row r="6" spans="1:12" ht="79.5" x14ac:dyDescent="0.3">
      <c r="A6" s="136" t="s">
        <v>219</v>
      </c>
      <c r="B6" s="84" t="s">
        <v>220</v>
      </c>
      <c r="C6" s="52" t="s">
        <v>234</v>
      </c>
      <c r="D6" s="96">
        <v>45427</v>
      </c>
      <c r="E6" s="96">
        <v>45504</v>
      </c>
      <c r="F6" s="53"/>
      <c r="G6" s="53"/>
      <c r="H6" s="159"/>
      <c r="I6" s="102">
        <v>9613351</v>
      </c>
      <c r="J6" s="97" t="s">
        <v>240</v>
      </c>
      <c r="K6" s="108"/>
    </row>
    <row r="7" spans="1:12" ht="148.5" x14ac:dyDescent="0.3">
      <c r="A7" s="136" t="s">
        <v>221</v>
      </c>
      <c r="B7" s="84" t="s">
        <v>222</v>
      </c>
      <c r="C7" s="84" t="s">
        <v>235</v>
      </c>
      <c r="D7" s="96">
        <v>45429</v>
      </c>
      <c r="E7" s="96">
        <v>45524</v>
      </c>
      <c r="F7" s="53"/>
      <c r="G7" s="53"/>
      <c r="H7" s="159"/>
      <c r="I7" s="102">
        <v>9400000</v>
      </c>
      <c r="J7" s="97" t="s">
        <v>71</v>
      </c>
      <c r="K7" s="108"/>
    </row>
    <row r="8" spans="1:12" ht="115.5" x14ac:dyDescent="0.3">
      <c r="A8" s="136" t="s">
        <v>84</v>
      </c>
      <c r="B8" s="149" t="s">
        <v>85</v>
      </c>
      <c r="C8" s="153" t="s">
        <v>86</v>
      </c>
      <c r="D8" s="96">
        <v>45439</v>
      </c>
      <c r="E8" s="96">
        <v>45473</v>
      </c>
      <c r="F8" s="53"/>
      <c r="G8" s="53"/>
      <c r="H8" s="159"/>
      <c r="I8" s="102">
        <v>23425000</v>
      </c>
      <c r="J8" s="97" t="s">
        <v>87</v>
      </c>
      <c r="K8" s="108"/>
    </row>
    <row r="9" spans="1:12" ht="141.75" x14ac:dyDescent="0.25">
      <c r="A9" s="136" t="s">
        <v>223</v>
      </c>
      <c r="B9" s="52" t="s">
        <v>224</v>
      </c>
      <c r="C9" s="126" t="s">
        <v>236</v>
      </c>
      <c r="D9" s="96">
        <v>45440</v>
      </c>
      <c r="E9" s="96">
        <v>45524</v>
      </c>
      <c r="F9" s="53"/>
      <c r="G9" s="53"/>
      <c r="H9" s="159"/>
      <c r="I9" s="102">
        <v>10669775</v>
      </c>
      <c r="J9" s="97" t="s">
        <v>71</v>
      </c>
      <c r="K9" s="108"/>
    </row>
    <row r="10" spans="1:12" ht="132" x14ac:dyDescent="0.3">
      <c r="A10" s="136" t="s">
        <v>225</v>
      </c>
      <c r="B10" s="149" t="s">
        <v>226</v>
      </c>
      <c r="C10" s="149" t="s">
        <v>237</v>
      </c>
      <c r="D10" s="96">
        <v>45443</v>
      </c>
      <c r="E10" s="96">
        <v>45534</v>
      </c>
      <c r="F10" s="53"/>
      <c r="G10" s="53"/>
      <c r="H10" s="159"/>
      <c r="I10" s="102">
        <v>8038333</v>
      </c>
      <c r="J10" s="97" t="s">
        <v>70</v>
      </c>
      <c r="K10" s="108"/>
    </row>
    <row r="11" spans="1:12" ht="132" x14ac:dyDescent="0.3">
      <c r="A11" s="136" t="s">
        <v>227</v>
      </c>
      <c r="B11" s="149" t="s">
        <v>228</v>
      </c>
      <c r="C11" s="149" t="s">
        <v>237</v>
      </c>
      <c r="D11" s="96">
        <v>45443</v>
      </c>
      <c r="E11" s="96">
        <v>45534</v>
      </c>
      <c r="F11" s="53"/>
      <c r="G11" s="53"/>
      <c r="H11" s="159"/>
      <c r="I11" s="102">
        <v>8038333</v>
      </c>
      <c r="J11" s="97" t="s">
        <v>70</v>
      </c>
      <c r="K11" s="108"/>
    </row>
    <row r="12" spans="1:12" ht="132" x14ac:dyDescent="0.3">
      <c r="A12" s="136" t="s">
        <v>229</v>
      </c>
      <c r="B12" s="84" t="s">
        <v>230</v>
      </c>
      <c r="C12" s="137" t="s">
        <v>238</v>
      </c>
      <c r="D12" s="96">
        <v>45443</v>
      </c>
      <c r="E12" s="96">
        <v>45473</v>
      </c>
      <c r="F12" s="53"/>
      <c r="G12" s="53"/>
      <c r="H12" s="159"/>
      <c r="I12" s="102">
        <v>3926667</v>
      </c>
      <c r="J12" s="97" t="s">
        <v>70</v>
      </c>
      <c r="K12" s="108"/>
    </row>
    <row r="13" spans="1:12" ht="132" x14ac:dyDescent="0.3">
      <c r="A13" s="136" t="s">
        <v>231</v>
      </c>
      <c r="B13" s="84" t="s">
        <v>232</v>
      </c>
      <c r="C13" s="84" t="s">
        <v>239</v>
      </c>
      <c r="D13" s="96">
        <v>45443</v>
      </c>
      <c r="E13" s="96">
        <v>45641</v>
      </c>
      <c r="F13" s="53"/>
      <c r="G13" s="53"/>
      <c r="H13" s="159"/>
      <c r="I13" s="102">
        <v>22866667</v>
      </c>
      <c r="J13" s="97" t="s">
        <v>211</v>
      </c>
      <c r="K13" s="108"/>
    </row>
    <row r="14" spans="1:12" x14ac:dyDescent="0.25">
      <c r="I14" s="51"/>
      <c r="K14" s="72" t="s">
        <v>4</v>
      </c>
      <c r="L14" s="51">
        <v>0</v>
      </c>
    </row>
    <row r="15" spans="1:12" x14ac:dyDescent="0.25">
      <c r="I15" s="73">
        <v>82753126</v>
      </c>
      <c r="K15" s="72" t="s">
        <v>72</v>
      </c>
      <c r="L15" s="51">
        <v>8</v>
      </c>
    </row>
    <row r="16" spans="1:12" x14ac:dyDescent="0.25">
      <c r="I16" s="73">
        <v>23425000</v>
      </c>
      <c r="K16" s="72" t="s">
        <v>87</v>
      </c>
      <c r="L16" s="51">
        <v>1</v>
      </c>
    </row>
    <row r="17" spans="9:12" x14ac:dyDescent="0.25">
      <c r="I17" s="73">
        <f>SUM(I5:I13)</f>
        <v>106178126</v>
      </c>
      <c r="K17" s="72" t="s">
        <v>29</v>
      </c>
      <c r="L17" s="51">
        <v>9</v>
      </c>
    </row>
  </sheetData>
  <mergeCells count="2">
    <mergeCell ref="A2:K2"/>
    <mergeCell ref="A3:K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65" orientation="landscape" horizontalDpi="1200" verticalDpi="1200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B49" zoomScale="60" zoomScaleNormal="60" workbookViewId="0">
      <selection activeCell="M69" sqref="M69"/>
    </sheetView>
  </sheetViews>
  <sheetFormatPr baseColWidth="10" defaultColWidth="23.7109375" defaultRowHeight="15" x14ac:dyDescent="0.25"/>
  <cols>
    <col min="1" max="1" width="32.85546875" style="59" customWidth="1"/>
    <col min="2" max="2" width="57.140625" style="69" customWidth="1"/>
    <col min="3" max="3" width="94.7109375" style="70" customWidth="1"/>
    <col min="4" max="4" width="29.140625" style="59" customWidth="1"/>
    <col min="5" max="5" width="38.140625" style="59" customWidth="1"/>
    <col min="6" max="10" width="17.7109375" style="59" customWidth="1"/>
    <col min="11" max="11" width="23" style="73" customWidth="1"/>
    <col min="12" max="12" width="24.28515625" style="71" customWidth="1"/>
    <col min="13" max="13" width="26.42578125" style="72" customWidth="1"/>
    <col min="14" max="14" width="47" style="51" customWidth="1"/>
    <col min="15" max="16384" width="23.7109375" style="51"/>
  </cols>
  <sheetData>
    <row r="1" spans="1:14" ht="93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3"/>
      <c r="L1" s="64"/>
      <c r="M1" s="65"/>
    </row>
    <row r="2" spans="1:14" ht="35.1" customHeight="1" x14ac:dyDescent="0.25">
      <c r="A2" s="167" t="s">
        <v>58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4" ht="34.5" customHeight="1" x14ac:dyDescent="0.25">
      <c r="A3" s="167" t="s">
        <v>83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4" ht="123.75" customHeight="1" x14ac:dyDescent="0.25">
      <c r="A4" s="66" t="s">
        <v>38</v>
      </c>
      <c r="B4" s="66" t="s">
        <v>39</v>
      </c>
      <c r="C4" s="66" t="s">
        <v>33</v>
      </c>
      <c r="D4" s="66" t="s">
        <v>34</v>
      </c>
      <c r="E4" s="66" t="s">
        <v>35</v>
      </c>
      <c r="F4" s="66" t="s">
        <v>68</v>
      </c>
      <c r="G4" s="66" t="s">
        <v>51</v>
      </c>
      <c r="H4" s="66" t="s">
        <v>64</v>
      </c>
      <c r="I4" s="66" t="s">
        <v>65</v>
      </c>
      <c r="J4" s="67" t="s">
        <v>36</v>
      </c>
      <c r="K4" s="67" t="s">
        <v>56</v>
      </c>
      <c r="L4" s="68" t="str">
        <f>M4</f>
        <v>MODALIDAD (Homo o Convenio: nombre del convenio)</v>
      </c>
      <c r="M4" s="66" t="s">
        <v>37</v>
      </c>
    </row>
    <row r="5" spans="1:14" ht="57.75" customHeight="1" x14ac:dyDescent="0.3">
      <c r="A5" s="136" t="s">
        <v>88</v>
      </c>
      <c r="B5" s="84" t="s">
        <v>89</v>
      </c>
      <c r="C5" s="137" t="s">
        <v>75</v>
      </c>
      <c r="D5" s="103">
        <v>45414</v>
      </c>
      <c r="E5" s="103">
        <v>45596</v>
      </c>
      <c r="F5" s="103"/>
      <c r="G5" s="66"/>
      <c r="H5" s="103"/>
      <c r="I5" s="124"/>
      <c r="J5" s="140">
        <v>36514081</v>
      </c>
      <c r="K5" s="140">
        <v>36514081</v>
      </c>
      <c r="L5" s="97" t="s">
        <v>79</v>
      </c>
      <c r="M5" s="66"/>
    </row>
    <row r="6" spans="1:14" ht="140.25" customHeight="1" x14ac:dyDescent="0.3">
      <c r="A6" s="136" t="s">
        <v>90</v>
      </c>
      <c r="B6" s="149" t="s">
        <v>91</v>
      </c>
      <c r="C6" s="149" t="s">
        <v>188</v>
      </c>
      <c r="D6" s="103">
        <v>45414</v>
      </c>
      <c r="E6" s="103">
        <v>45524</v>
      </c>
      <c r="F6" s="103"/>
      <c r="G6" s="124"/>
      <c r="H6" s="66"/>
      <c r="I6" s="66"/>
      <c r="J6" s="140">
        <v>29767900</v>
      </c>
      <c r="K6" s="140">
        <v>29767900</v>
      </c>
      <c r="L6" s="97" t="s">
        <v>71</v>
      </c>
      <c r="M6" s="66"/>
    </row>
    <row r="7" spans="1:14" ht="102.75" customHeight="1" x14ac:dyDescent="0.25">
      <c r="A7" s="136" t="s">
        <v>92</v>
      </c>
      <c r="B7" s="52" t="s">
        <v>93</v>
      </c>
      <c r="C7" s="126" t="s">
        <v>189</v>
      </c>
      <c r="D7" s="103">
        <v>45414</v>
      </c>
      <c r="E7" s="103">
        <v>45524</v>
      </c>
      <c r="F7" s="125"/>
      <c r="G7" s="124"/>
      <c r="H7" s="66"/>
      <c r="I7" s="66"/>
      <c r="J7" s="140">
        <v>21230475</v>
      </c>
      <c r="K7" s="140">
        <v>21230475</v>
      </c>
      <c r="L7" s="97" t="s">
        <v>71</v>
      </c>
      <c r="M7" s="66"/>
      <c r="N7" s="110"/>
    </row>
    <row r="8" spans="1:14" ht="57.75" customHeight="1" x14ac:dyDescent="0.25">
      <c r="A8" s="136" t="s">
        <v>94</v>
      </c>
      <c r="B8" s="52" t="s">
        <v>95</v>
      </c>
      <c r="C8" s="126" t="s">
        <v>77</v>
      </c>
      <c r="D8" s="103">
        <v>45414</v>
      </c>
      <c r="E8" s="103">
        <v>45443</v>
      </c>
      <c r="F8" s="125"/>
      <c r="G8" s="124"/>
      <c r="H8" s="66"/>
      <c r="I8" s="66"/>
      <c r="J8" s="140">
        <v>21230475</v>
      </c>
      <c r="K8" s="140">
        <v>21230475</v>
      </c>
      <c r="L8" s="97" t="s">
        <v>71</v>
      </c>
      <c r="M8" s="66"/>
      <c r="N8" s="110"/>
    </row>
    <row r="9" spans="1:14" ht="57.75" customHeight="1" x14ac:dyDescent="0.25">
      <c r="A9" s="136" t="s">
        <v>96</v>
      </c>
      <c r="B9" s="52" t="s">
        <v>97</v>
      </c>
      <c r="C9" s="126" t="s">
        <v>76</v>
      </c>
      <c r="D9" s="103">
        <v>45414</v>
      </c>
      <c r="E9" s="103">
        <v>45524</v>
      </c>
      <c r="F9" s="125"/>
      <c r="G9" s="124"/>
      <c r="H9" s="66"/>
      <c r="I9" s="66"/>
      <c r="J9" s="140">
        <v>21230475</v>
      </c>
      <c r="K9" s="140">
        <v>21230475</v>
      </c>
      <c r="L9" s="97" t="s">
        <v>71</v>
      </c>
      <c r="M9" s="66"/>
      <c r="N9" s="110"/>
    </row>
    <row r="10" spans="1:14" ht="57.75" customHeight="1" x14ac:dyDescent="0.3">
      <c r="A10" s="136" t="s">
        <v>98</v>
      </c>
      <c r="B10" s="149" t="s">
        <v>99</v>
      </c>
      <c r="C10" s="149" t="s">
        <v>76</v>
      </c>
      <c r="D10" s="103">
        <v>45414</v>
      </c>
      <c r="E10" s="103">
        <v>45524</v>
      </c>
      <c r="F10" s="125"/>
      <c r="G10" s="124"/>
      <c r="H10" s="66"/>
      <c r="I10" s="66"/>
      <c r="J10" s="140">
        <v>21230475</v>
      </c>
      <c r="K10" s="140">
        <v>21230475</v>
      </c>
      <c r="L10" s="97" t="s">
        <v>71</v>
      </c>
      <c r="M10" s="66"/>
      <c r="N10" s="110"/>
    </row>
    <row r="11" spans="1:14" ht="57.75" customHeight="1" x14ac:dyDescent="0.3">
      <c r="A11" s="136" t="s">
        <v>100</v>
      </c>
      <c r="B11" s="149" t="s">
        <v>101</v>
      </c>
      <c r="C11" s="149" t="s">
        <v>76</v>
      </c>
      <c r="D11" s="103">
        <v>45414</v>
      </c>
      <c r="E11" s="103">
        <v>45524</v>
      </c>
      <c r="F11" s="125"/>
      <c r="G11" s="124"/>
      <c r="H11" s="66"/>
      <c r="I11" s="66"/>
      <c r="J11" s="140">
        <v>21230475</v>
      </c>
      <c r="K11" s="140">
        <v>21230475</v>
      </c>
      <c r="L11" s="97" t="s">
        <v>71</v>
      </c>
      <c r="M11" s="66"/>
      <c r="N11" s="110"/>
    </row>
    <row r="12" spans="1:14" ht="57.75" customHeight="1" x14ac:dyDescent="0.25">
      <c r="A12" s="136" t="s">
        <v>102</v>
      </c>
      <c r="B12" s="152" t="s">
        <v>103</v>
      </c>
      <c r="C12" s="126" t="s">
        <v>76</v>
      </c>
      <c r="D12" s="103">
        <v>45415</v>
      </c>
      <c r="E12" s="103">
        <v>45524</v>
      </c>
      <c r="F12" s="125"/>
      <c r="G12" s="124"/>
      <c r="H12" s="66"/>
      <c r="I12" s="66"/>
      <c r="J12" s="140">
        <v>21035700</v>
      </c>
      <c r="K12" s="140">
        <v>21035700</v>
      </c>
      <c r="L12" s="97" t="s">
        <v>71</v>
      </c>
      <c r="M12" s="66"/>
      <c r="N12" s="110"/>
    </row>
    <row r="13" spans="1:14" ht="57.75" customHeight="1" x14ac:dyDescent="0.25">
      <c r="A13" s="136" t="s">
        <v>104</v>
      </c>
      <c r="B13" s="154" t="s">
        <v>105</v>
      </c>
      <c r="C13" s="126" t="s">
        <v>77</v>
      </c>
      <c r="D13" s="103">
        <v>45415</v>
      </c>
      <c r="E13" s="103">
        <v>45524</v>
      </c>
      <c r="F13" s="125"/>
      <c r="G13" s="124"/>
      <c r="H13" s="66"/>
      <c r="I13" s="66"/>
      <c r="J13" s="140">
        <v>21035700</v>
      </c>
      <c r="K13" s="140">
        <v>21035700</v>
      </c>
      <c r="L13" s="97" t="s">
        <v>71</v>
      </c>
      <c r="M13" s="66"/>
      <c r="N13" s="110"/>
    </row>
    <row r="14" spans="1:14" ht="57.75" customHeight="1" x14ac:dyDescent="0.25">
      <c r="A14" s="136" t="s">
        <v>106</v>
      </c>
      <c r="B14" s="52" t="s">
        <v>107</v>
      </c>
      <c r="C14" s="126" t="s">
        <v>77</v>
      </c>
      <c r="D14" s="103">
        <v>45415</v>
      </c>
      <c r="E14" s="103">
        <v>45524</v>
      </c>
      <c r="F14" s="125"/>
      <c r="G14" s="124"/>
      <c r="H14" s="66"/>
      <c r="I14" s="66"/>
      <c r="J14" s="140">
        <v>21035700</v>
      </c>
      <c r="K14" s="140">
        <v>21035700</v>
      </c>
      <c r="L14" s="97" t="s">
        <v>71</v>
      </c>
      <c r="M14" s="66"/>
      <c r="N14" s="110"/>
    </row>
    <row r="15" spans="1:14" ht="57.75" customHeight="1" x14ac:dyDescent="0.3">
      <c r="A15" s="136" t="s">
        <v>108</v>
      </c>
      <c r="B15" s="84" t="s">
        <v>109</v>
      </c>
      <c r="C15" s="126" t="s">
        <v>190</v>
      </c>
      <c r="D15" s="103">
        <v>45418</v>
      </c>
      <c r="E15" s="103">
        <v>45524</v>
      </c>
      <c r="F15" s="125"/>
      <c r="G15" s="124"/>
      <c r="H15" s="66"/>
      <c r="I15" s="66"/>
      <c r="J15" s="140">
        <v>20451375</v>
      </c>
      <c r="K15" s="140">
        <v>20451375</v>
      </c>
      <c r="L15" s="97" t="s">
        <v>71</v>
      </c>
      <c r="M15" s="66"/>
      <c r="N15" s="110"/>
    </row>
    <row r="16" spans="1:14" ht="57.75" customHeight="1" x14ac:dyDescent="0.25">
      <c r="A16" s="136" t="s">
        <v>110</v>
      </c>
      <c r="B16" s="52" t="s">
        <v>111</v>
      </c>
      <c r="C16" s="126" t="s">
        <v>78</v>
      </c>
      <c r="D16" s="103">
        <v>45418</v>
      </c>
      <c r="E16" s="103">
        <v>45524</v>
      </c>
      <c r="F16" s="125"/>
      <c r="G16" s="124"/>
      <c r="H16" s="66"/>
      <c r="I16" s="66"/>
      <c r="J16" s="140">
        <v>20451375</v>
      </c>
      <c r="K16" s="140">
        <v>20451375</v>
      </c>
      <c r="L16" s="97" t="s">
        <v>71</v>
      </c>
      <c r="M16" s="66"/>
      <c r="N16" s="110"/>
    </row>
    <row r="17" spans="1:14" ht="57.75" customHeight="1" x14ac:dyDescent="0.3">
      <c r="A17" s="136" t="s">
        <v>112</v>
      </c>
      <c r="B17" s="84" t="s">
        <v>113</v>
      </c>
      <c r="C17" s="126" t="s">
        <v>191</v>
      </c>
      <c r="D17" s="103">
        <v>45418</v>
      </c>
      <c r="E17" s="103">
        <v>45524</v>
      </c>
      <c r="F17" s="125"/>
      <c r="G17" s="124"/>
      <c r="H17" s="66"/>
      <c r="I17" s="66"/>
      <c r="J17" s="140">
        <v>20451375</v>
      </c>
      <c r="K17" s="140">
        <v>20451375</v>
      </c>
      <c r="L17" s="97" t="s">
        <v>71</v>
      </c>
      <c r="M17" s="66"/>
      <c r="N17" s="110"/>
    </row>
    <row r="18" spans="1:14" ht="57.75" customHeight="1" x14ac:dyDescent="0.25">
      <c r="A18" s="136" t="s">
        <v>114</v>
      </c>
      <c r="B18" s="52" t="s">
        <v>115</v>
      </c>
      <c r="C18" s="126" t="s">
        <v>77</v>
      </c>
      <c r="D18" s="103">
        <v>45419</v>
      </c>
      <c r="E18" s="103">
        <v>45524</v>
      </c>
      <c r="F18" s="125"/>
      <c r="G18" s="124"/>
      <c r="H18" s="66"/>
      <c r="I18" s="66"/>
      <c r="J18" s="140">
        <v>20256600</v>
      </c>
      <c r="K18" s="140">
        <v>20256600</v>
      </c>
      <c r="L18" s="97" t="s">
        <v>71</v>
      </c>
      <c r="M18" s="66"/>
      <c r="N18" s="150"/>
    </row>
    <row r="19" spans="1:14" ht="57.75" customHeight="1" x14ac:dyDescent="0.3">
      <c r="A19" s="136" t="s">
        <v>116</v>
      </c>
      <c r="B19" s="84" t="s">
        <v>117</v>
      </c>
      <c r="C19" s="84" t="s">
        <v>192</v>
      </c>
      <c r="D19" s="103">
        <v>45419</v>
      </c>
      <c r="E19" s="103">
        <v>45641</v>
      </c>
      <c r="F19" s="125"/>
      <c r="G19" s="124"/>
      <c r="H19" s="66"/>
      <c r="I19" s="66"/>
      <c r="J19" s="140">
        <v>45260000</v>
      </c>
      <c r="K19" s="140">
        <v>45260000</v>
      </c>
      <c r="L19" s="97" t="s">
        <v>211</v>
      </c>
      <c r="M19" s="66"/>
      <c r="N19" s="150"/>
    </row>
    <row r="20" spans="1:14" ht="82.5" x14ac:dyDescent="0.3">
      <c r="A20" s="136" t="s">
        <v>118</v>
      </c>
      <c r="B20" s="84" t="s">
        <v>119</v>
      </c>
      <c r="C20" s="84" t="s">
        <v>193</v>
      </c>
      <c r="D20" s="103">
        <v>45419</v>
      </c>
      <c r="E20" s="103">
        <v>45641</v>
      </c>
      <c r="F20" s="53"/>
      <c r="G20" s="53"/>
      <c r="H20" s="53"/>
      <c r="I20" s="53"/>
      <c r="J20" s="140">
        <v>45260000</v>
      </c>
      <c r="K20" s="140">
        <v>45260000</v>
      </c>
      <c r="L20" s="97" t="s">
        <v>211</v>
      </c>
      <c r="M20" s="108"/>
      <c r="N20" s="150"/>
    </row>
    <row r="21" spans="1:14" ht="115.5" x14ac:dyDescent="0.3">
      <c r="A21" s="136" t="s">
        <v>120</v>
      </c>
      <c r="B21" s="84" t="s">
        <v>121</v>
      </c>
      <c r="C21" s="84" t="s">
        <v>194</v>
      </c>
      <c r="D21" s="103">
        <v>45419</v>
      </c>
      <c r="E21" s="103">
        <v>45641</v>
      </c>
      <c r="F21" s="53"/>
      <c r="G21" s="53"/>
      <c r="H21" s="53"/>
      <c r="I21" s="53"/>
      <c r="J21" s="140">
        <v>45260000</v>
      </c>
      <c r="K21" s="140">
        <v>45260000</v>
      </c>
      <c r="L21" s="97" t="s">
        <v>211</v>
      </c>
      <c r="M21" s="108"/>
      <c r="N21" s="110"/>
    </row>
    <row r="22" spans="1:14" ht="79.5" x14ac:dyDescent="0.3">
      <c r="A22" s="136" t="s">
        <v>122</v>
      </c>
      <c r="B22" s="84" t="s">
        <v>123</v>
      </c>
      <c r="C22" s="126" t="s">
        <v>76</v>
      </c>
      <c r="D22" s="103">
        <v>45419</v>
      </c>
      <c r="E22" s="103">
        <v>45524</v>
      </c>
      <c r="F22" s="53"/>
      <c r="G22" s="53"/>
      <c r="H22" s="53"/>
      <c r="I22" s="53"/>
      <c r="J22" s="140">
        <v>20256600</v>
      </c>
      <c r="K22" s="140">
        <v>20256600</v>
      </c>
      <c r="L22" s="97" t="s">
        <v>71</v>
      </c>
      <c r="M22" s="108"/>
      <c r="N22" s="110"/>
    </row>
    <row r="23" spans="1:14" ht="78.75" x14ac:dyDescent="0.25">
      <c r="A23" s="136" t="s">
        <v>124</v>
      </c>
      <c r="B23" s="52" t="s">
        <v>125</v>
      </c>
      <c r="C23" s="126" t="s">
        <v>77</v>
      </c>
      <c r="D23" s="103">
        <v>45420</v>
      </c>
      <c r="E23" s="103">
        <v>45524</v>
      </c>
      <c r="F23" s="53"/>
      <c r="G23" s="53"/>
      <c r="H23" s="53"/>
      <c r="I23" s="53"/>
      <c r="J23" s="140">
        <v>20061825</v>
      </c>
      <c r="K23" s="140">
        <v>20061825</v>
      </c>
      <c r="L23" s="97" t="s">
        <v>71</v>
      </c>
      <c r="M23" s="108"/>
      <c r="N23" s="110"/>
    </row>
    <row r="24" spans="1:14" ht="79.5" x14ac:dyDescent="0.3">
      <c r="A24" s="136" t="s">
        <v>126</v>
      </c>
      <c r="B24" s="84" t="s">
        <v>127</v>
      </c>
      <c r="C24" s="126" t="s">
        <v>76</v>
      </c>
      <c r="D24" s="103">
        <v>45420</v>
      </c>
      <c r="E24" s="103">
        <v>45524</v>
      </c>
      <c r="F24" s="53"/>
      <c r="G24" s="53"/>
      <c r="H24" s="53"/>
      <c r="I24" s="53"/>
      <c r="J24" s="140">
        <v>20061825</v>
      </c>
      <c r="K24" s="140">
        <v>20061825</v>
      </c>
      <c r="L24" s="97" t="s">
        <v>71</v>
      </c>
      <c r="M24" s="108"/>
      <c r="N24" s="110"/>
    </row>
    <row r="25" spans="1:14" ht="78.75" x14ac:dyDescent="0.25">
      <c r="A25" s="136" t="s">
        <v>128</v>
      </c>
      <c r="B25" s="52" t="s">
        <v>129</v>
      </c>
      <c r="C25" s="126" t="s">
        <v>78</v>
      </c>
      <c r="D25" s="103">
        <v>45421</v>
      </c>
      <c r="E25" s="103">
        <v>45524</v>
      </c>
      <c r="F25" s="53"/>
      <c r="G25" s="53"/>
      <c r="H25" s="53"/>
      <c r="I25" s="53"/>
      <c r="J25" s="140">
        <v>19867050</v>
      </c>
      <c r="K25" s="140">
        <v>19867050</v>
      </c>
      <c r="L25" s="97" t="s">
        <v>71</v>
      </c>
      <c r="M25" s="108"/>
      <c r="N25" s="110"/>
    </row>
    <row r="26" spans="1:14" ht="78.75" x14ac:dyDescent="0.25">
      <c r="A26" s="136" t="s">
        <v>130</v>
      </c>
      <c r="B26" s="52" t="s">
        <v>131</v>
      </c>
      <c r="C26" s="126" t="s">
        <v>77</v>
      </c>
      <c r="D26" s="103">
        <v>45422</v>
      </c>
      <c r="E26" s="103">
        <v>45524</v>
      </c>
      <c r="F26" s="53"/>
      <c r="G26" s="53"/>
      <c r="H26" s="53"/>
      <c r="I26" s="53"/>
      <c r="J26" s="140">
        <v>32798363</v>
      </c>
      <c r="K26" s="140">
        <v>32798363</v>
      </c>
      <c r="L26" s="97" t="s">
        <v>71</v>
      </c>
      <c r="M26" s="108"/>
    </row>
    <row r="27" spans="1:14" ht="79.5" x14ac:dyDescent="0.3">
      <c r="A27" s="136" t="s">
        <v>132</v>
      </c>
      <c r="B27" s="84" t="s">
        <v>133</v>
      </c>
      <c r="C27" s="126" t="s">
        <v>195</v>
      </c>
      <c r="D27" s="103">
        <v>45422</v>
      </c>
      <c r="E27" s="103">
        <v>45641</v>
      </c>
      <c r="F27" s="53"/>
      <c r="G27" s="53"/>
      <c r="H27" s="53"/>
      <c r="I27" s="53"/>
      <c r="J27" s="140">
        <v>44433333</v>
      </c>
      <c r="K27" s="140">
        <v>44433333</v>
      </c>
      <c r="L27" s="97" t="s">
        <v>71</v>
      </c>
      <c r="M27" s="108"/>
    </row>
    <row r="28" spans="1:14" ht="79.5" x14ac:dyDescent="0.3">
      <c r="A28" s="136" t="s">
        <v>134</v>
      </c>
      <c r="B28" s="84" t="s">
        <v>135</v>
      </c>
      <c r="C28" s="126" t="s">
        <v>78</v>
      </c>
      <c r="D28" s="103">
        <v>45422</v>
      </c>
      <c r="E28" s="103">
        <v>45524</v>
      </c>
      <c r="F28" s="53"/>
      <c r="G28" s="53"/>
      <c r="H28" s="53"/>
      <c r="I28" s="53"/>
      <c r="J28" s="140">
        <v>19652275</v>
      </c>
      <c r="K28" s="140">
        <v>19652275</v>
      </c>
      <c r="L28" s="97" t="s">
        <v>71</v>
      </c>
      <c r="M28" s="108"/>
    </row>
    <row r="29" spans="1:14" ht="82.5" x14ac:dyDescent="0.3">
      <c r="A29" s="136" t="s">
        <v>136</v>
      </c>
      <c r="B29" s="84" t="s">
        <v>137</v>
      </c>
      <c r="C29" s="84" t="s">
        <v>196</v>
      </c>
      <c r="D29" s="103">
        <v>45426</v>
      </c>
      <c r="E29" s="103">
        <v>45641</v>
      </c>
      <c r="F29" s="53"/>
      <c r="G29" s="53"/>
      <c r="H29" s="53"/>
      <c r="I29" s="53"/>
      <c r="J29" s="140">
        <v>43606667</v>
      </c>
      <c r="K29" s="140">
        <v>43606667</v>
      </c>
      <c r="L29" s="97" t="s">
        <v>211</v>
      </c>
      <c r="M29" s="108"/>
    </row>
    <row r="30" spans="1:14" ht="82.5" x14ac:dyDescent="0.3">
      <c r="A30" s="136" t="s">
        <v>138</v>
      </c>
      <c r="B30" s="84" t="s">
        <v>139</v>
      </c>
      <c r="C30" s="84" t="s">
        <v>197</v>
      </c>
      <c r="D30" s="103">
        <v>45427</v>
      </c>
      <c r="E30" s="103">
        <v>45596</v>
      </c>
      <c r="F30" s="53"/>
      <c r="G30" s="53"/>
      <c r="H30" s="53"/>
      <c r="I30" s="53"/>
      <c r="J30" s="140">
        <v>33862224</v>
      </c>
      <c r="K30" s="140">
        <v>33862224</v>
      </c>
      <c r="L30" s="97" t="s">
        <v>79</v>
      </c>
      <c r="M30" s="108"/>
    </row>
    <row r="31" spans="1:14" ht="78.75" x14ac:dyDescent="0.25">
      <c r="A31" s="136" t="s">
        <v>140</v>
      </c>
      <c r="B31" s="52" t="s">
        <v>141</v>
      </c>
      <c r="C31" s="126" t="s">
        <v>76</v>
      </c>
      <c r="D31" s="103">
        <v>45427</v>
      </c>
      <c r="E31" s="103">
        <v>45524</v>
      </c>
      <c r="F31" s="53"/>
      <c r="G31" s="53"/>
      <c r="H31" s="53"/>
      <c r="I31" s="53"/>
      <c r="J31" s="140">
        <v>18698400</v>
      </c>
      <c r="K31" s="140">
        <v>18698400</v>
      </c>
      <c r="L31" s="97" t="s">
        <v>71</v>
      </c>
      <c r="M31" s="108"/>
    </row>
    <row r="32" spans="1:14" ht="33" x14ac:dyDescent="0.3">
      <c r="A32" s="136" t="s">
        <v>142</v>
      </c>
      <c r="B32" s="84" t="s">
        <v>143</v>
      </c>
      <c r="C32" s="137" t="s">
        <v>67</v>
      </c>
      <c r="D32" s="103">
        <v>45427</v>
      </c>
      <c r="E32" s="103">
        <v>45473</v>
      </c>
      <c r="F32" s="53"/>
      <c r="G32" s="53"/>
      <c r="H32" s="53"/>
      <c r="I32" s="53"/>
      <c r="J32" s="140">
        <v>16560000</v>
      </c>
      <c r="K32" s="140">
        <v>16560000</v>
      </c>
      <c r="L32" s="97" t="s">
        <v>4</v>
      </c>
      <c r="M32" s="108"/>
    </row>
    <row r="33" spans="1:13" ht="79.5" x14ac:dyDescent="0.3">
      <c r="A33" s="136" t="s">
        <v>144</v>
      </c>
      <c r="B33" s="84" t="s">
        <v>145</v>
      </c>
      <c r="C33" s="126" t="s">
        <v>78</v>
      </c>
      <c r="D33" s="103">
        <v>45429</v>
      </c>
      <c r="E33" s="103">
        <v>45524</v>
      </c>
      <c r="F33" s="53"/>
      <c r="G33" s="53"/>
      <c r="H33" s="53"/>
      <c r="I33" s="53"/>
      <c r="J33" s="140">
        <v>18308850</v>
      </c>
      <c r="K33" s="140">
        <v>18308850</v>
      </c>
      <c r="L33" s="97" t="s">
        <v>71</v>
      </c>
      <c r="M33" s="108"/>
    </row>
    <row r="34" spans="1:13" ht="33" x14ac:dyDescent="0.3">
      <c r="A34" s="136" t="s">
        <v>146</v>
      </c>
      <c r="B34" s="84" t="s">
        <v>147</v>
      </c>
      <c r="C34" s="137" t="s">
        <v>198</v>
      </c>
      <c r="D34" s="103">
        <v>45432</v>
      </c>
      <c r="E34" s="103">
        <v>45473</v>
      </c>
      <c r="F34" s="53"/>
      <c r="G34" s="53"/>
      <c r="H34" s="53"/>
      <c r="I34" s="53"/>
      <c r="J34" s="140">
        <v>25000000</v>
      </c>
      <c r="K34" s="140">
        <v>25000000</v>
      </c>
      <c r="L34" s="97" t="s">
        <v>4</v>
      </c>
      <c r="M34" s="108"/>
    </row>
    <row r="35" spans="1:13" ht="82.5" x14ac:dyDescent="0.3">
      <c r="A35" s="136" t="s">
        <v>148</v>
      </c>
      <c r="B35" s="84" t="s">
        <v>149</v>
      </c>
      <c r="C35" s="84" t="s">
        <v>192</v>
      </c>
      <c r="D35" s="103">
        <v>45432</v>
      </c>
      <c r="E35" s="103">
        <v>45641</v>
      </c>
      <c r="F35" s="53"/>
      <c r="G35" s="53"/>
      <c r="H35" s="53"/>
      <c r="I35" s="53"/>
      <c r="J35" s="140">
        <v>42366667</v>
      </c>
      <c r="K35" s="140">
        <v>42366667</v>
      </c>
      <c r="L35" s="97" t="s">
        <v>211</v>
      </c>
      <c r="M35" s="108"/>
    </row>
    <row r="36" spans="1:13" ht="82.5" x14ac:dyDescent="0.3">
      <c r="A36" s="136" t="s">
        <v>150</v>
      </c>
      <c r="B36" s="84" t="s">
        <v>151</v>
      </c>
      <c r="C36" s="84" t="s">
        <v>75</v>
      </c>
      <c r="D36" s="103">
        <v>45433</v>
      </c>
      <c r="E36" s="103">
        <v>45596</v>
      </c>
      <c r="F36" s="53"/>
      <c r="G36" s="53"/>
      <c r="H36" s="53"/>
      <c r="I36" s="53"/>
      <c r="J36" s="140">
        <v>32638290</v>
      </c>
      <c r="K36" s="140">
        <v>32638290</v>
      </c>
      <c r="L36" s="97" t="s">
        <v>79</v>
      </c>
      <c r="M36" s="108"/>
    </row>
    <row r="37" spans="1:13" ht="82.5" x14ac:dyDescent="0.3">
      <c r="A37" s="136" t="s">
        <v>152</v>
      </c>
      <c r="B37" s="84" t="s">
        <v>153</v>
      </c>
      <c r="C37" s="84" t="s">
        <v>199</v>
      </c>
      <c r="D37" s="103">
        <v>45433</v>
      </c>
      <c r="E37" s="103">
        <v>45641</v>
      </c>
      <c r="F37" s="53"/>
      <c r="G37" s="53"/>
      <c r="H37" s="53"/>
      <c r="I37" s="53"/>
      <c r="J37" s="140">
        <v>47600000</v>
      </c>
      <c r="K37" s="140">
        <v>47600000</v>
      </c>
      <c r="L37" s="97" t="s">
        <v>211</v>
      </c>
      <c r="M37" s="108"/>
    </row>
    <row r="38" spans="1:13" ht="82.5" x14ac:dyDescent="0.3">
      <c r="A38" s="136" t="s">
        <v>154</v>
      </c>
      <c r="B38" s="151" t="s">
        <v>155</v>
      </c>
      <c r="C38" s="84" t="s">
        <v>192</v>
      </c>
      <c r="D38" s="103">
        <v>45433</v>
      </c>
      <c r="E38" s="103">
        <v>45641</v>
      </c>
      <c r="F38" s="53"/>
      <c r="G38" s="53"/>
      <c r="H38" s="53"/>
      <c r="I38" s="53"/>
      <c r="J38" s="140">
        <v>42160000</v>
      </c>
      <c r="K38" s="140">
        <v>42160000</v>
      </c>
      <c r="L38" s="97" t="s">
        <v>211</v>
      </c>
      <c r="M38" s="108"/>
    </row>
    <row r="39" spans="1:13" ht="82.5" x14ac:dyDescent="0.3">
      <c r="A39" s="136" t="s">
        <v>156</v>
      </c>
      <c r="B39" s="84" t="s">
        <v>157</v>
      </c>
      <c r="C39" s="137" t="s">
        <v>200</v>
      </c>
      <c r="D39" s="103">
        <v>45433</v>
      </c>
      <c r="E39" s="103">
        <v>45641</v>
      </c>
      <c r="F39" s="53"/>
      <c r="G39" s="53"/>
      <c r="H39" s="53"/>
      <c r="I39" s="53"/>
      <c r="J39" s="140">
        <v>42160000</v>
      </c>
      <c r="K39" s="140">
        <v>42160000</v>
      </c>
      <c r="L39" s="97" t="s">
        <v>211</v>
      </c>
      <c r="M39" s="108"/>
    </row>
    <row r="40" spans="1:13" ht="82.5" x14ac:dyDescent="0.3">
      <c r="A40" s="136" t="s">
        <v>158</v>
      </c>
      <c r="B40" s="84" t="s">
        <v>159</v>
      </c>
      <c r="C40" s="84" t="s">
        <v>201</v>
      </c>
      <c r="D40" s="103">
        <v>45434</v>
      </c>
      <c r="E40" s="103">
        <v>45641</v>
      </c>
      <c r="F40" s="53"/>
      <c r="G40" s="53"/>
      <c r="H40" s="53"/>
      <c r="I40" s="53"/>
      <c r="J40" s="140">
        <v>42160000</v>
      </c>
      <c r="K40" s="140">
        <v>42160000</v>
      </c>
      <c r="L40" s="97" t="s">
        <v>211</v>
      </c>
      <c r="M40" s="108"/>
    </row>
    <row r="41" spans="1:13" ht="49.5" x14ac:dyDescent="0.3">
      <c r="A41" s="136" t="s">
        <v>160</v>
      </c>
      <c r="B41" s="84" t="s">
        <v>161</v>
      </c>
      <c r="C41" s="137" t="s">
        <v>202</v>
      </c>
      <c r="D41" s="103">
        <v>45436</v>
      </c>
      <c r="E41" s="103">
        <v>45473</v>
      </c>
      <c r="F41" s="53"/>
      <c r="G41" s="53"/>
      <c r="H41" s="53"/>
      <c r="I41" s="53"/>
      <c r="J41" s="140">
        <v>6851250</v>
      </c>
      <c r="K41" s="140">
        <v>6851250</v>
      </c>
      <c r="L41" s="97" t="s">
        <v>4</v>
      </c>
      <c r="M41" s="108"/>
    </row>
    <row r="42" spans="1:13" ht="82.5" x14ac:dyDescent="0.3">
      <c r="A42" s="136" t="s">
        <v>162</v>
      </c>
      <c r="B42" s="155" t="s">
        <v>163</v>
      </c>
      <c r="C42" s="137" t="s">
        <v>203</v>
      </c>
      <c r="D42" s="103">
        <v>45439</v>
      </c>
      <c r="E42" s="103">
        <v>45641</v>
      </c>
      <c r="F42" s="53"/>
      <c r="G42" s="53"/>
      <c r="H42" s="53"/>
      <c r="I42" s="53"/>
      <c r="J42" s="140">
        <v>41126667</v>
      </c>
      <c r="K42" s="140">
        <v>41126667</v>
      </c>
      <c r="L42" s="97" t="s">
        <v>211</v>
      </c>
      <c r="M42" s="108"/>
    </row>
    <row r="43" spans="1:13" ht="82.5" x14ac:dyDescent="0.3">
      <c r="A43" s="136" t="s">
        <v>164</v>
      </c>
      <c r="B43" s="156" t="s">
        <v>165</v>
      </c>
      <c r="C43" s="84" t="s">
        <v>204</v>
      </c>
      <c r="D43" s="103">
        <v>45440</v>
      </c>
      <c r="E43" s="103">
        <v>45641</v>
      </c>
      <c r="F43" s="53"/>
      <c r="G43" s="53"/>
      <c r="H43" s="53"/>
      <c r="I43" s="53"/>
      <c r="J43" s="140">
        <v>40920000</v>
      </c>
      <c r="K43" s="140">
        <v>40920000</v>
      </c>
      <c r="L43" s="97" t="s">
        <v>71</v>
      </c>
      <c r="M43" s="108"/>
    </row>
    <row r="44" spans="1:13" ht="82.5" x14ac:dyDescent="0.3">
      <c r="A44" s="136" t="s">
        <v>166</v>
      </c>
      <c r="B44" s="155" t="s">
        <v>167</v>
      </c>
      <c r="C44" s="137" t="s">
        <v>205</v>
      </c>
      <c r="D44" s="103">
        <v>45440</v>
      </c>
      <c r="E44" s="103">
        <v>45641</v>
      </c>
      <c r="F44" s="53"/>
      <c r="G44" s="53"/>
      <c r="H44" s="53"/>
      <c r="I44" s="53"/>
      <c r="J44" s="140">
        <v>40920000</v>
      </c>
      <c r="K44" s="140">
        <v>40920000</v>
      </c>
      <c r="L44" s="97" t="s">
        <v>211</v>
      </c>
      <c r="M44" s="108"/>
    </row>
    <row r="45" spans="1:13" ht="82.5" x14ac:dyDescent="0.3">
      <c r="A45" s="136" t="s">
        <v>168</v>
      </c>
      <c r="B45" s="155" t="s">
        <v>169</v>
      </c>
      <c r="C45" s="137" t="s">
        <v>204</v>
      </c>
      <c r="D45" s="103">
        <v>45440</v>
      </c>
      <c r="E45" s="103">
        <v>45641</v>
      </c>
      <c r="F45" s="53"/>
      <c r="G45" s="53"/>
      <c r="H45" s="53"/>
      <c r="I45" s="53"/>
      <c r="J45" s="140">
        <v>40920000</v>
      </c>
      <c r="K45" s="140">
        <v>40920000</v>
      </c>
      <c r="L45" s="97" t="s">
        <v>211</v>
      </c>
      <c r="M45" s="108"/>
    </row>
    <row r="46" spans="1:13" ht="82.5" x14ac:dyDescent="0.3">
      <c r="A46" s="136" t="s">
        <v>170</v>
      </c>
      <c r="B46" s="155" t="s">
        <v>171</v>
      </c>
      <c r="C46" s="137" t="s">
        <v>204</v>
      </c>
      <c r="D46" s="103">
        <v>45440</v>
      </c>
      <c r="E46" s="103">
        <v>45641</v>
      </c>
      <c r="F46" s="53"/>
      <c r="G46" s="53"/>
      <c r="H46" s="53"/>
      <c r="I46" s="53"/>
      <c r="J46" s="140">
        <v>40920000</v>
      </c>
      <c r="K46" s="140">
        <v>40920000</v>
      </c>
      <c r="L46" s="97" t="s">
        <v>211</v>
      </c>
      <c r="M46" s="108"/>
    </row>
    <row r="47" spans="1:13" ht="82.5" x14ac:dyDescent="0.3">
      <c r="A47" s="136" t="s">
        <v>172</v>
      </c>
      <c r="B47" s="155" t="s">
        <v>173</v>
      </c>
      <c r="C47" s="137" t="s">
        <v>76</v>
      </c>
      <c r="D47" s="103">
        <v>45440</v>
      </c>
      <c r="E47" s="103">
        <v>45524</v>
      </c>
      <c r="F47" s="53"/>
      <c r="G47" s="53"/>
      <c r="H47" s="53"/>
      <c r="I47" s="53"/>
      <c r="J47" s="140">
        <v>16166325</v>
      </c>
      <c r="K47" s="140">
        <v>16166325</v>
      </c>
      <c r="L47" s="97" t="s">
        <v>71</v>
      </c>
      <c r="M47" s="108"/>
    </row>
    <row r="48" spans="1:13" ht="82.5" x14ac:dyDescent="0.3">
      <c r="A48" s="136" t="s">
        <v>174</v>
      </c>
      <c r="B48" s="155" t="s">
        <v>175</v>
      </c>
      <c r="C48" s="84" t="s">
        <v>193</v>
      </c>
      <c r="D48" s="103">
        <v>45441</v>
      </c>
      <c r="E48" s="103">
        <v>45641</v>
      </c>
      <c r="F48" s="53"/>
      <c r="G48" s="53"/>
      <c r="H48" s="53"/>
      <c r="I48" s="53"/>
      <c r="J48" s="140">
        <v>40920000</v>
      </c>
      <c r="K48" s="140">
        <v>40920000</v>
      </c>
      <c r="L48" s="97" t="s">
        <v>211</v>
      </c>
      <c r="M48" s="108"/>
    </row>
    <row r="49" spans="1:14" ht="49.5" x14ac:dyDescent="0.3">
      <c r="A49" s="136" t="s">
        <v>176</v>
      </c>
      <c r="B49" s="155" t="s">
        <v>177</v>
      </c>
      <c r="C49" s="84" t="s">
        <v>206</v>
      </c>
      <c r="D49" s="103">
        <v>45441</v>
      </c>
      <c r="E49" s="103">
        <v>45641</v>
      </c>
      <c r="F49" s="53"/>
      <c r="G49" s="53"/>
      <c r="H49" s="53"/>
      <c r="I49" s="53"/>
      <c r="J49" s="140">
        <v>40713333</v>
      </c>
      <c r="K49" s="140">
        <v>40713333</v>
      </c>
      <c r="L49" s="97" t="s">
        <v>211</v>
      </c>
      <c r="M49" s="108"/>
    </row>
    <row r="50" spans="1:14" ht="82.5" x14ac:dyDescent="0.3">
      <c r="A50" s="136" t="s">
        <v>178</v>
      </c>
      <c r="B50" s="155" t="s">
        <v>179</v>
      </c>
      <c r="C50" s="137" t="s">
        <v>207</v>
      </c>
      <c r="D50" s="103">
        <v>45441</v>
      </c>
      <c r="E50" s="103">
        <v>45524</v>
      </c>
      <c r="F50" s="53"/>
      <c r="G50" s="53"/>
      <c r="H50" s="53"/>
      <c r="I50" s="53"/>
      <c r="J50" s="140">
        <v>15971550</v>
      </c>
      <c r="K50" s="140">
        <v>15971550</v>
      </c>
      <c r="L50" s="97" t="s">
        <v>71</v>
      </c>
      <c r="M50" s="108"/>
    </row>
    <row r="51" spans="1:14" ht="82.5" x14ac:dyDescent="0.3">
      <c r="A51" s="136" t="s">
        <v>180</v>
      </c>
      <c r="B51" s="155" t="s">
        <v>181</v>
      </c>
      <c r="C51" s="84" t="s">
        <v>204</v>
      </c>
      <c r="D51" s="103">
        <v>45441</v>
      </c>
      <c r="E51" s="103">
        <v>45641</v>
      </c>
      <c r="F51" s="53"/>
      <c r="G51" s="53"/>
      <c r="H51" s="53"/>
      <c r="I51" s="53"/>
      <c r="J51" s="140">
        <v>40713333</v>
      </c>
      <c r="K51" s="140">
        <v>40713333</v>
      </c>
      <c r="L51" s="97" t="s">
        <v>211</v>
      </c>
      <c r="M51" s="108"/>
    </row>
    <row r="52" spans="1:14" ht="82.5" x14ac:dyDescent="0.3">
      <c r="A52" s="136" t="s">
        <v>182</v>
      </c>
      <c r="B52" s="155" t="s">
        <v>183</v>
      </c>
      <c r="C52" s="137" t="s">
        <v>208</v>
      </c>
      <c r="D52" s="103">
        <v>45442</v>
      </c>
      <c r="E52" s="103">
        <v>45641</v>
      </c>
      <c r="F52" s="53"/>
      <c r="G52" s="53"/>
      <c r="H52" s="53"/>
      <c r="I52" s="53"/>
      <c r="J52" s="140">
        <v>40506667</v>
      </c>
      <c r="K52" s="140">
        <v>40506667</v>
      </c>
      <c r="L52" s="97" t="s">
        <v>211</v>
      </c>
      <c r="M52" s="108"/>
    </row>
    <row r="53" spans="1:14" ht="82.5" x14ac:dyDescent="0.3">
      <c r="A53" s="136" t="s">
        <v>184</v>
      </c>
      <c r="B53" s="155" t="s">
        <v>185</v>
      </c>
      <c r="C53" s="84" t="s">
        <v>195</v>
      </c>
      <c r="D53" s="103">
        <v>45443</v>
      </c>
      <c r="E53" s="103">
        <v>45641</v>
      </c>
      <c r="F53" s="53"/>
      <c r="G53" s="53"/>
      <c r="H53" s="53"/>
      <c r="I53" s="53"/>
      <c r="J53" s="140">
        <v>40506667</v>
      </c>
      <c r="K53" s="140">
        <v>40506667</v>
      </c>
      <c r="L53" s="97" t="s">
        <v>211</v>
      </c>
      <c r="M53" s="108"/>
    </row>
    <row r="54" spans="1:14" ht="82.5" x14ac:dyDescent="0.3">
      <c r="A54" s="136" t="s">
        <v>186</v>
      </c>
      <c r="B54" s="155" t="s">
        <v>74</v>
      </c>
      <c r="C54" s="137" t="s">
        <v>209</v>
      </c>
      <c r="D54" s="103">
        <v>45443</v>
      </c>
      <c r="E54" s="103">
        <v>45473</v>
      </c>
      <c r="F54" s="53"/>
      <c r="G54" s="53"/>
      <c r="H54" s="53"/>
      <c r="I54" s="53"/>
      <c r="J54" s="140">
        <v>7233333</v>
      </c>
      <c r="K54" s="140">
        <v>7233333</v>
      </c>
      <c r="L54" s="97" t="s">
        <v>70</v>
      </c>
      <c r="M54" s="108"/>
    </row>
    <row r="55" spans="1:14" ht="82.5" x14ac:dyDescent="0.3">
      <c r="A55" s="136" t="s">
        <v>187</v>
      </c>
      <c r="B55" s="84" t="s">
        <v>73</v>
      </c>
      <c r="C55" s="137" t="s">
        <v>210</v>
      </c>
      <c r="D55" s="103">
        <v>45443</v>
      </c>
      <c r="E55" s="103">
        <v>45534</v>
      </c>
      <c r="F55" s="53"/>
      <c r="G55" s="53"/>
      <c r="H55" s="53"/>
      <c r="I55" s="53"/>
      <c r="J55" s="140">
        <v>18806667</v>
      </c>
      <c r="K55" s="140">
        <v>18806667</v>
      </c>
      <c r="L55" s="97" t="s">
        <v>70</v>
      </c>
      <c r="M55" s="108"/>
    </row>
    <row r="56" spans="1:14" ht="66" x14ac:dyDescent="0.3">
      <c r="A56" s="136" t="s">
        <v>241</v>
      </c>
      <c r="B56" s="118" t="s">
        <v>242</v>
      </c>
      <c r="C56" s="137" t="s">
        <v>243</v>
      </c>
      <c r="D56" s="85">
        <v>45443</v>
      </c>
      <c r="E56" s="85">
        <v>45657</v>
      </c>
      <c r="F56" s="53"/>
      <c r="G56" s="53"/>
      <c r="H56" s="53"/>
      <c r="I56" s="53"/>
      <c r="J56" s="53"/>
      <c r="K56" s="89">
        <v>115150000</v>
      </c>
      <c r="L56" s="97" t="s">
        <v>240</v>
      </c>
      <c r="M56" s="108"/>
    </row>
    <row r="57" spans="1:14" ht="15.75" x14ac:dyDescent="0.25">
      <c r="K57" s="73">
        <v>1623530342</v>
      </c>
      <c r="M57" s="72" t="s">
        <v>29</v>
      </c>
      <c r="N57" s="110">
        <v>52</v>
      </c>
    </row>
    <row r="58" spans="1:14" ht="15.75" x14ac:dyDescent="0.25">
      <c r="K58" s="73">
        <v>48411250</v>
      </c>
      <c r="M58" s="72" t="s">
        <v>4</v>
      </c>
      <c r="N58" s="110">
        <v>3</v>
      </c>
    </row>
    <row r="59" spans="1:14" ht="15.75" x14ac:dyDescent="0.25">
      <c r="K59" s="73">
        <v>1575119092</v>
      </c>
      <c r="M59" s="72" t="s">
        <v>72</v>
      </c>
      <c r="N59" s="110">
        <v>49</v>
      </c>
    </row>
    <row r="60" spans="1:14" ht="15.75" x14ac:dyDescent="0.25">
      <c r="N60" s="110"/>
    </row>
    <row r="61" spans="1:14" ht="15.75" x14ac:dyDescent="0.25">
      <c r="N61" s="110"/>
    </row>
    <row r="62" spans="1:14" ht="15.75" x14ac:dyDescent="0.25">
      <c r="N62" s="110"/>
    </row>
    <row r="63" spans="1:14" ht="15.75" x14ac:dyDescent="0.25">
      <c r="N63" s="110"/>
    </row>
    <row r="64" spans="1:14" ht="15.75" x14ac:dyDescent="0.25">
      <c r="N64" s="110"/>
    </row>
    <row r="65" spans="14:14" ht="15.75" x14ac:dyDescent="0.25">
      <c r="N65" s="110"/>
    </row>
    <row r="66" spans="14:14" ht="15.75" x14ac:dyDescent="0.25">
      <c r="N66" s="110"/>
    </row>
    <row r="67" spans="14:14" ht="15.75" x14ac:dyDescent="0.25">
      <c r="N67" s="110"/>
    </row>
    <row r="68" spans="14:14" ht="15.75" x14ac:dyDescent="0.25">
      <c r="N68" s="110"/>
    </row>
    <row r="69" spans="14:14" ht="15.75" x14ac:dyDescent="0.25">
      <c r="N69" s="110"/>
    </row>
    <row r="70" spans="14:14" ht="15.75" x14ac:dyDescent="0.25">
      <c r="N70" s="110"/>
    </row>
    <row r="71" spans="14:14" ht="15.75" x14ac:dyDescent="0.25">
      <c r="N71" s="110"/>
    </row>
    <row r="72" spans="14:14" ht="15.75" x14ac:dyDescent="0.25">
      <c r="N72" s="110"/>
    </row>
    <row r="73" spans="14:14" ht="15.75" x14ac:dyDescent="0.25">
      <c r="N73" s="110"/>
    </row>
    <row r="74" spans="14:14" ht="15.75" x14ac:dyDescent="0.25">
      <c r="N74" s="110"/>
    </row>
    <row r="75" spans="14:14" ht="15.75" x14ac:dyDescent="0.25">
      <c r="N75" s="110"/>
    </row>
    <row r="76" spans="14:14" ht="15.75" x14ac:dyDescent="0.25">
      <c r="N76" s="110"/>
    </row>
    <row r="77" spans="14:14" ht="15.75" x14ac:dyDescent="0.25">
      <c r="N77" s="110"/>
    </row>
    <row r="78" spans="14:14" ht="15.75" x14ac:dyDescent="0.25">
      <c r="N78" s="110"/>
    </row>
    <row r="79" spans="14:14" ht="15.75" x14ac:dyDescent="0.25">
      <c r="N79" s="110"/>
    </row>
    <row r="80" spans="14:14" ht="15.75" x14ac:dyDescent="0.25">
      <c r="N80" s="110"/>
    </row>
    <row r="81" spans="14:14" ht="15.75" x14ac:dyDescent="0.25">
      <c r="N81" s="110"/>
    </row>
    <row r="82" spans="14:14" ht="15.75" x14ac:dyDescent="0.25">
      <c r="N82" s="110"/>
    </row>
    <row r="83" spans="14:14" ht="15.75" x14ac:dyDescent="0.25">
      <c r="N83" s="110"/>
    </row>
    <row r="84" spans="14:14" ht="15.75" x14ac:dyDescent="0.25">
      <c r="N84" s="110"/>
    </row>
    <row r="85" spans="14:14" ht="15.75" x14ac:dyDescent="0.25">
      <c r="N85" s="110"/>
    </row>
    <row r="86" spans="14:14" ht="15.75" x14ac:dyDescent="0.25">
      <c r="N86" s="110"/>
    </row>
    <row r="87" spans="14:14" ht="15.75" x14ac:dyDescent="0.25">
      <c r="N87" s="110"/>
    </row>
    <row r="88" spans="14:14" ht="15.75" x14ac:dyDescent="0.25">
      <c r="N88" s="110"/>
    </row>
  </sheetData>
  <autoFilter ref="A4:M59"/>
  <mergeCells count="2">
    <mergeCell ref="A2:M2"/>
    <mergeCell ref="A3:M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65" orientation="landscape" horizontalDpi="1200" verticalDpi="1200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0"/>
  <sheetViews>
    <sheetView zoomScale="120" zoomScaleNormal="120" workbookViewId="0">
      <selection activeCell="C15" sqref="C15"/>
    </sheetView>
  </sheetViews>
  <sheetFormatPr baseColWidth="10" defaultColWidth="23.7109375" defaultRowHeight="15" x14ac:dyDescent="0.25"/>
  <cols>
    <col min="1" max="1" width="17.7109375" style="5" customWidth="1"/>
    <col min="2" max="2" width="30.7109375" style="4" customWidth="1"/>
    <col min="3" max="3" width="75.5703125" style="4" customWidth="1"/>
    <col min="4" max="5" width="13.42578125" style="4" customWidth="1"/>
    <col min="6" max="6" width="20.5703125" style="30" customWidth="1"/>
    <col min="7" max="7" width="20.5703125" style="8" customWidth="1"/>
    <col min="8" max="16384" width="23.7109375" style="4"/>
  </cols>
  <sheetData>
    <row r="1" spans="1:8" ht="35.1" customHeight="1" x14ac:dyDescent="0.25">
      <c r="A1" s="6"/>
      <c r="B1" s="6"/>
      <c r="C1" s="6"/>
      <c r="D1" s="6"/>
      <c r="E1" s="6"/>
      <c r="F1" s="28"/>
      <c r="G1" s="7"/>
    </row>
    <row r="2" spans="1:8" ht="35.1" customHeight="1" x14ac:dyDescent="0.2">
      <c r="A2" s="160" t="s">
        <v>31</v>
      </c>
      <c r="B2" s="160"/>
      <c r="C2" s="160"/>
      <c r="D2" s="160"/>
      <c r="E2" s="160"/>
      <c r="F2" s="160"/>
      <c r="G2" s="160"/>
    </row>
    <row r="3" spans="1:8" ht="35.1" customHeight="1" x14ac:dyDescent="0.2">
      <c r="A3" s="160" t="s">
        <v>82</v>
      </c>
      <c r="B3" s="160"/>
      <c r="C3" s="160"/>
      <c r="D3" s="160"/>
      <c r="E3" s="160"/>
      <c r="F3" s="160"/>
      <c r="G3" s="160"/>
    </row>
    <row r="4" spans="1:8" ht="37.5" customHeight="1" x14ac:dyDescent="0.2">
      <c r="A4" s="81" t="s">
        <v>22</v>
      </c>
      <c r="B4" s="82" t="s">
        <v>1</v>
      </c>
      <c r="C4" s="82" t="s">
        <v>0</v>
      </c>
      <c r="D4" s="82" t="s">
        <v>2</v>
      </c>
      <c r="E4" s="82" t="s">
        <v>28</v>
      </c>
      <c r="F4" s="83" t="s">
        <v>3</v>
      </c>
      <c r="G4" s="61" t="s">
        <v>5</v>
      </c>
    </row>
    <row r="5" spans="1:8" s="1" customFormat="1" ht="96" customHeight="1" x14ac:dyDescent="0.25">
      <c r="A5" s="136"/>
      <c r="B5" s="52"/>
      <c r="C5" s="126"/>
      <c r="D5" s="85"/>
      <c r="E5" s="85"/>
      <c r="F5" s="89"/>
      <c r="G5" s="106"/>
    </row>
    <row r="6" spans="1:8" ht="11.25" x14ac:dyDescent="0.2">
      <c r="F6" s="75">
        <f>SUM(F5:F5)</f>
        <v>0</v>
      </c>
      <c r="G6" s="76" t="s">
        <v>40</v>
      </c>
    </row>
    <row r="7" spans="1:8" ht="11.25" x14ac:dyDescent="0.2">
      <c r="F7" s="75">
        <v>0</v>
      </c>
      <c r="G7" s="76" t="s">
        <v>41</v>
      </c>
    </row>
    <row r="8" spans="1:8" ht="11.25" x14ac:dyDescent="0.2">
      <c r="F8" s="75">
        <f>+F6</f>
        <v>0</v>
      </c>
      <c r="G8" s="76" t="s">
        <v>44</v>
      </c>
      <c r="H8" s="4">
        <v>1</v>
      </c>
    </row>
    <row r="9" spans="1:8" ht="11.25" x14ac:dyDescent="0.2">
      <c r="F9" s="4"/>
      <c r="G9" s="4"/>
    </row>
    <row r="10" spans="1:8" ht="11.25" x14ac:dyDescent="0.2">
      <c r="F10" s="4"/>
      <c r="G10" s="4"/>
    </row>
  </sheetData>
  <mergeCells count="2">
    <mergeCell ref="A2:G2"/>
    <mergeCell ref="A3:G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topLeftCell="A7" zoomScale="55" zoomScaleNormal="55" workbookViewId="0">
      <selection activeCell="G25" sqref="G25"/>
    </sheetView>
  </sheetViews>
  <sheetFormatPr baseColWidth="10" defaultColWidth="11" defaultRowHeight="20.25" x14ac:dyDescent="0.3"/>
  <cols>
    <col min="1" max="1" width="12.140625" style="2" customWidth="1"/>
    <col min="2" max="2" width="46.7109375" style="2" customWidth="1"/>
    <col min="3" max="3" width="25.28515625" style="2" customWidth="1"/>
    <col min="4" max="4" width="36.5703125" style="2" customWidth="1"/>
    <col min="5" max="5" width="11" style="2"/>
    <col min="6" max="6" width="25.85546875" style="2" bestFit="1" customWidth="1"/>
    <col min="7" max="8" width="11" style="2"/>
    <col min="9" max="9" width="27.7109375" style="2" bestFit="1" customWidth="1"/>
    <col min="10" max="10" width="25.85546875" style="2" bestFit="1" customWidth="1"/>
    <col min="11" max="11" width="11" style="2"/>
    <col min="12" max="12" width="23.28515625" style="2" bestFit="1" customWidth="1"/>
    <col min="13" max="16384" width="11" style="2"/>
  </cols>
  <sheetData>
    <row r="2" spans="1:12" ht="20.25" customHeight="1" x14ac:dyDescent="0.3">
      <c r="A2" s="11"/>
      <c r="B2" s="11"/>
      <c r="C2" s="11"/>
      <c r="D2" s="11"/>
      <c r="E2" s="10"/>
      <c r="F2" s="10"/>
    </row>
    <row r="3" spans="1:12" x14ac:dyDescent="0.3">
      <c r="A3" s="185" t="s">
        <v>212</v>
      </c>
      <c r="B3" s="186"/>
      <c r="C3" s="186"/>
      <c r="D3" s="186"/>
      <c r="E3" s="77"/>
      <c r="F3" s="77"/>
    </row>
    <row r="4" spans="1:12" x14ac:dyDescent="0.3">
      <c r="A4" s="185"/>
      <c r="B4" s="186"/>
      <c r="C4" s="186"/>
      <c r="D4" s="186"/>
      <c r="E4" s="77"/>
      <c r="F4" s="77"/>
    </row>
    <row r="5" spans="1:12" x14ac:dyDescent="0.3">
      <c r="A5" s="12"/>
      <c r="B5" s="13"/>
      <c r="C5" s="13"/>
      <c r="D5" s="13"/>
      <c r="E5" s="77"/>
      <c r="F5" s="77"/>
    </row>
    <row r="6" spans="1:12" x14ac:dyDescent="0.3">
      <c r="A6" s="20"/>
      <c r="B6" s="21"/>
      <c r="C6" s="187" t="s">
        <v>213</v>
      </c>
      <c r="D6" s="188"/>
      <c r="E6" s="77"/>
      <c r="F6" s="77"/>
    </row>
    <row r="7" spans="1:12" ht="57" customHeight="1" x14ac:dyDescent="0.3">
      <c r="A7" s="189" t="s">
        <v>6</v>
      </c>
      <c r="B7" s="189"/>
      <c r="C7" s="44" t="s">
        <v>23</v>
      </c>
      <c r="D7" s="44" t="s">
        <v>3</v>
      </c>
      <c r="E7" s="77"/>
      <c r="F7" s="77"/>
    </row>
    <row r="8" spans="1:12" ht="34.9" customHeight="1" x14ac:dyDescent="0.3">
      <c r="A8" s="22" t="s">
        <v>7</v>
      </c>
      <c r="B8" s="22" t="s">
        <v>8</v>
      </c>
      <c r="C8" s="38">
        <f>'PRESTACION SERVICIOS'!L7</f>
        <v>0</v>
      </c>
      <c r="D8" s="31"/>
      <c r="E8" s="77"/>
      <c r="F8" s="148"/>
      <c r="G8" s="77"/>
      <c r="H8" s="77"/>
      <c r="I8" s="78"/>
    </row>
    <row r="9" spans="1:12" ht="34.9" customHeight="1" x14ac:dyDescent="0.3">
      <c r="A9" s="23" t="s">
        <v>7</v>
      </c>
      <c r="B9" s="47" t="s">
        <v>9</v>
      </c>
      <c r="C9" s="48">
        <f>'PRESTACION SERVICIOS'!L15</f>
        <v>8</v>
      </c>
      <c r="D9" s="49">
        <f>'PRESTACION SERVICIOS'!I15</f>
        <v>82753126</v>
      </c>
      <c r="E9" s="77"/>
      <c r="F9" s="78"/>
      <c r="G9" s="77"/>
      <c r="H9" s="77"/>
      <c r="I9" s="78"/>
      <c r="J9" s="50"/>
      <c r="L9" s="50"/>
    </row>
    <row r="10" spans="1:12" ht="34.9" customHeight="1" x14ac:dyDescent="0.3">
      <c r="A10" s="23" t="s">
        <v>214</v>
      </c>
      <c r="B10" s="47" t="s">
        <v>215</v>
      </c>
      <c r="C10" s="48">
        <f>'PRESTACION SERVICIOS'!L16</f>
        <v>1</v>
      </c>
      <c r="D10" s="49">
        <f>'PRESTACION SERVICIOS'!I16</f>
        <v>23425000</v>
      </c>
      <c r="E10" s="77"/>
      <c r="F10" s="78"/>
      <c r="G10" s="77"/>
      <c r="H10" s="77"/>
      <c r="I10" s="78"/>
      <c r="J10" s="50"/>
      <c r="L10" s="50"/>
    </row>
    <row r="11" spans="1:12" ht="34.9" customHeight="1" x14ac:dyDescent="0.3">
      <c r="A11" s="22" t="s">
        <v>46</v>
      </c>
      <c r="B11" s="22" t="s">
        <v>47</v>
      </c>
      <c r="C11" s="38">
        <f>'PRESTACION SERVICIOS PROF'!N58</f>
        <v>3</v>
      </c>
      <c r="D11" s="31">
        <f>'PRESTACION SERVICIOS PROF'!K58</f>
        <v>48411250</v>
      </c>
      <c r="E11" s="77"/>
      <c r="F11" s="78"/>
      <c r="G11" s="77"/>
      <c r="H11" s="77"/>
      <c r="I11" s="78"/>
      <c r="J11" s="50"/>
      <c r="L11" s="50"/>
    </row>
    <row r="12" spans="1:12" ht="34.9" customHeight="1" x14ac:dyDescent="0.3">
      <c r="A12" s="23" t="s">
        <v>46</v>
      </c>
      <c r="B12" s="47" t="s">
        <v>48</v>
      </c>
      <c r="C12" s="48">
        <f>'PRESTACION SERVICIOS PROF'!N59</f>
        <v>49</v>
      </c>
      <c r="D12" s="49">
        <f>'PRESTACION SERVICIOS PROF'!K59</f>
        <v>1575119092</v>
      </c>
      <c r="E12" s="77"/>
      <c r="F12" s="78"/>
      <c r="G12" s="77"/>
      <c r="H12" s="77"/>
      <c r="I12" s="78"/>
      <c r="J12" s="50"/>
      <c r="L12" s="50"/>
    </row>
    <row r="13" spans="1:12" ht="75.75" customHeight="1" x14ac:dyDescent="0.3">
      <c r="A13" s="23" t="s">
        <v>46</v>
      </c>
      <c r="B13" s="47" t="s">
        <v>69</v>
      </c>
      <c r="C13" s="48">
        <f>'PRESTACION SERVICIOS PROF'!N21</f>
        <v>0</v>
      </c>
      <c r="D13" s="49"/>
      <c r="E13" s="77"/>
      <c r="F13" s="78"/>
      <c r="G13" s="77"/>
      <c r="H13" s="77"/>
      <c r="I13" s="78"/>
      <c r="J13" s="50"/>
      <c r="L13" s="50"/>
    </row>
    <row r="14" spans="1:12" ht="34.9" customHeight="1" x14ac:dyDescent="0.3">
      <c r="A14" s="22" t="s">
        <v>10</v>
      </c>
      <c r="B14" s="22" t="s">
        <v>11</v>
      </c>
      <c r="C14" s="38">
        <f>'SUMINISTRO '!K12</f>
        <v>0</v>
      </c>
      <c r="D14" s="31">
        <f>'SUMINISTRO '!I12</f>
        <v>0</v>
      </c>
      <c r="E14" s="77"/>
      <c r="F14" s="77"/>
      <c r="G14" s="77"/>
      <c r="H14" s="77"/>
      <c r="I14" s="78"/>
      <c r="L14" s="50"/>
    </row>
    <row r="15" spans="1:12" ht="34.9" customHeight="1" x14ac:dyDescent="0.3">
      <c r="A15" s="23" t="s">
        <v>10</v>
      </c>
      <c r="B15" s="23" t="s">
        <v>12</v>
      </c>
      <c r="C15" s="39">
        <f>'SUMINISTRO '!K13</f>
        <v>0</v>
      </c>
      <c r="D15" s="32">
        <f>'SUMINISTRO '!I13</f>
        <v>0</v>
      </c>
      <c r="E15" s="77"/>
      <c r="F15" s="78"/>
      <c r="G15" s="77"/>
      <c r="H15" s="77"/>
      <c r="I15" s="77"/>
      <c r="L15" s="50"/>
    </row>
    <row r="16" spans="1:12" ht="34.9" customHeight="1" x14ac:dyDescent="0.3">
      <c r="A16" s="22" t="s">
        <v>13</v>
      </c>
      <c r="B16" s="22" t="s">
        <v>14</v>
      </c>
      <c r="C16" s="38">
        <f>COMPRAVENTA!H12</f>
        <v>0</v>
      </c>
      <c r="D16" s="31">
        <f>COMPRAVENTA!F11</f>
        <v>0</v>
      </c>
      <c r="E16" s="77"/>
      <c r="F16" s="79"/>
      <c r="G16" s="77"/>
      <c r="H16" s="77"/>
      <c r="I16" s="77"/>
    </row>
    <row r="17" spans="1:10" ht="34.9" customHeight="1" x14ac:dyDescent="0.3">
      <c r="A17" s="23" t="s">
        <v>13</v>
      </c>
      <c r="B17" s="23" t="s">
        <v>15</v>
      </c>
      <c r="C17" s="39">
        <v>0</v>
      </c>
      <c r="D17" s="32">
        <v>0</v>
      </c>
      <c r="E17" s="77"/>
      <c r="F17" s="80"/>
      <c r="G17" s="77"/>
      <c r="H17" s="77"/>
      <c r="I17" s="77"/>
      <c r="J17" s="50"/>
    </row>
    <row r="18" spans="1:10" ht="34.9" customHeight="1" x14ac:dyDescent="0.3">
      <c r="A18" s="22" t="s">
        <v>16</v>
      </c>
      <c r="B18" s="22" t="s">
        <v>17</v>
      </c>
      <c r="C18" s="38">
        <f>'CONTRATO DE OBRA  '!K8</f>
        <v>0</v>
      </c>
      <c r="D18" s="31">
        <f>'CONTRATO DE OBRA  '!I8</f>
        <v>0</v>
      </c>
      <c r="E18" s="77"/>
      <c r="F18" s="79"/>
      <c r="G18" s="77"/>
      <c r="H18" s="77"/>
      <c r="I18" s="77"/>
      <c r="J18" s="50"/>
    </row>
    <row r="19" spans="1:10" ht="34.9" customHeight="1" x14ac:dyDescent="0.3">
      <c r="A19" s="23" t="s">
        <v>16</v>
      </c>
      <c r="B19" s="23" t="s">
        <v>18</v>
      </c>
      <c r="C19" s="39">
        <f>'CONTRATO DE OBRA  '!K9</f>
        <v>0</v>
      </c>
      <c r="D19" s="32">
        <f>'CONTRATO DE OBRA  '!I9</f>
        <v>0</v>
      </c>
      <c r="E19" s="77"/>
      <c r="F19" s="79"/>
      <c r="G19" s="77"/>
      <c r="H19" s="77"/>
      <c r="I19" s="77"/>
    </row>
    <row r="20" spans="1:10" ht="34.9" customHeight="1" x14ac:dyDescent="0.3">
      <c r="A20" s="22" t="s">
        <v>27</v>
      </c>
      <c r="B20" s="22" t="s">
        <v>50</v>
      </c>
      <c r="C20" s="38">
        <v>0</v>
      </c>
      <c r="D20" s="33">
        <v>0</v>
      </c>
      <c r="E20" s="77"/>
      <c r="F20" s="77"/>
      <c r="G20" s="77"/>
      <c r="H20" s="77"/>
      <c r="I20" s="77"/>
    </row>
    <row r="21" spans="1:10" ht="34.9" customHeight="1" x14ac:dyDescent="0.3">
      <c r="A21" s="47" t="s">
        <v>27</v>
      </c>
      <c r="B21" s="47" t="s">
        <v>49</v>
      </c>
      <c r="C21" s="48">
        <v>0</v>
      </c>
      <c r="D21" s="90">
        <v>0</v>
      </c>
      <c r="E21" s="77"/>
      <c r="F21" s="77"/>
      <c r="G21" s="77"/>
      <c r="H21" s="77"/>
      <c r="I21" s="77"/>
    </row>
    <row r="22" spans="1:10" ht="34.9" customHeight="1" x14ac:dyDescent="0.3">
      <c r="A22" s="22" t="s">
        <v>19</v>
      </c>
      <c r="B22" s="22" t="s">
        <v>21</v>
      </c>
      <c r="C22" s="38">
        <v>0</v>
      </c>
      <c r="D22" s="31">
        <v>0</v>
      </c>
      <c r="E22" s="77"/>
      <c r="F22" s="77"/>
      <c r="G22" s="77"/>
      <c r="H22" s="77"/>
      <c r="I22" s="77"/>
    </row>
    <row r="23" spans="1:10" ht="34.9" customHeight="1" x14ac:dyDescent="0.3">
      <c r="A23" s="23" t="s">
        <v>19</v>
      </c>
      <c r="B23" s="23" t="s">
        <v>80</v>
      </c>
      <c r="C23" s="39">
        <v>0</v>
      </c>
      <c r="D23" s="32">
        <f>ARRENDAMIENTO!F8</f>
        <v>0</v>
      </c>
      <c r="E23" s="77"/>
      <c r="F23" s="77"/>
      <c r="G23" s="77"/>
      <c r="H23" s="77"/>
      <c r="I23" s="77"/>
    </row>
    <row r="24" spans="1:10" ht="34.9" customHeight="1" x14ac:dyDescent="0.3">
      <c r="A24" s="22" t="s">
        <v>19</v>
      </c>
      <c r="B24" s="24" t="s">
        <v>20</v>
      </c>
      <c r="C24" s="38">
        <v>0</v>
      </c>
      <c r="D24" s="31">
        <v>0</v>
      </c>
      <c r="E24" s="77"/>
      <c r="F24" s="77"/>
      <c r="G24" s="77"/>
      <c r="H24" s="77"/>
      <c r="I24" s="77"/>
    </row>
    <row r="25" spans="1:10" ht="20.25" customHeight="1" x14ac:dyDescent="0.3">
      <c r="A25" s="190" t="s">
        <v>216</v>
      </c>
      <c r="B25" s="191"/>
      <c r="C25" s="157">
        <v>1</v>
      </c>
      <c r="D25" s="158">
        <v>23425000</v>
      </c>
      <c r="E25" s="77"/>
      <c r="F25" s="78"/>
    </row>
    <row r="26" spans="1:10" x14ac:dyDescent="0.3">
      <c r="A26" s="190" t="s">
        <v>24</v>
      </c>
      <c r="B26" s="191"/>
      <c r="C26" s="37">
        <f>C12+C9</f>
        <v>57</v>
      </c>
      <c r="D26" s="36">
        <f>D12+D9</f>
        <v>1657872218</v>
      </c>
      <c r="E26" s="77"/>
      <c r="F26" s="78"/>
      <c r="I26" s="50"/>
    </row>
    <row r="27" spans="1:10" x14ac:dyDescent="0.3">
      <c r="A27" s="177" t="s">
        <v>25</v>
      </c>
      <c r="B27" s="178"/>
      <c r="C27" s="179">
        <f>C8+C11</f>
        <v>3</v>
      </c>
      <c r="D27" s="181">
        <f>D8+D11</f>
        <v>48411250</v>
      </c>
      <c r="E27" s="77"/>
      <c r="F27" s="77"/>
    </row>
    <row r="28" spans="1:10" x14ac:dyDescent="0.3">
      <c r="A28" s="183" t="s">
        <v>30</v>
      </c>
      <c r="B28" s="184"/>
      <c r="C28" s="180"/>
      <c r="D28" s="182"/>
      <c r="E28" s="77"/>
      <c r="F28" s="77"/>
    </row>
    <row r="29" spans="1:10" ht="20.25" customHeight="1" x14ac:dyDescent="0.3">
      <c r="A29" s="168" t="s">
        <v>26</v>
      </c>
      <c r="B29" s="169"/>
      <c r="C29" s="172">
        <f>C24</f>
        <v>0</v>
      </c>
      <c r="D29" s="173">
        <f>D24</f>
        <v>0</v>
      </c>
      <c r="E29" s="77"/>
      <c r="F29" s="77"/>
    </row>
    <row r="30" spans="1:10" ht="23.25" customHeight="1" x14ac:dyDescent="0.3">
      <c r="A30" s="170"/>
      <c r="B30" s="171"/>
      <c r="C30" s="172"/>
      <c r="D30" s="173"/>
      <c r="E30" s="77"/>
      <c r="F30" s="77"/>
    </row>
    <row r="31" spans="1:10" ht="21" thickBot="1" x14ac:dyDescent="0.35">
      <c r="A31" s="25"/>
      <c r="B31" s="25"/>
      <c r="C31" s="26"/>
      <c r="D31" s="34"/>
      <c r="E31" s="77"/>
      <c r="F31" s="77"/>
    </row>
    <row r="32" spans="1:10" ht="91.5" customHeight="1" thickBot="1" x14ac:dyDescent="0.35">
      <c r="A32" s="174" t="s">
        <v>244</v>
      </c>
      <c r="B32" s="175"/>
      <c r="C32" s="27">
        <f>C9+C10+C11+C12</f>
        <v>61</v>
      </c>
      <c r="D32" s="35">
        <f>D26+D27+D25</f>
        <v>1729708468</v>
      </c>
      <c r="E32" s="77"/>
      <c r="F32" s="77"/>
    </row>
    <row r="33" spans="1:4" x14ac:dyDescent="0.3">
      <c r="A33" s="176"/>
      <c r="B33" s="176"/>
      <c r="D33" s="3"/>
    </row>
    <row r="34" spans="1:4" x14ac:dyDescent="0.3">
      <c r="A34" s="9"/>
      <c r="B34" s="9"/>
      <c r="D34" s="3"/>
    </row>
    <row r="39" spans="1:4" x14ac:dyDescent="0.3">
      <c r="C39" s="2">
        <v>0</v>
      </c>
    </row>
  </sheetData>
  <mergeCells count="15">
    <mergeCell ref="A27:B27"/>
    <mergeCell ref="C27:C28"/>
    <mergeCell ref="D27:D28"/>
    <mergeCell ref="A28:B28"/>
    <mergeCell ref="A3:D3"/>
    <mergeCell ref="A4:D4"/>
    <mergeCell ref="C6:D6"/>
    <mergeCell ref="A7:B7"/>
    <mergeCell ref="A26:B26"/>
    <mergeCell ref="A25:B25"/>
    <mergeCell ref="A29:B30"/>
    <mergeCell ref="C29:C30"/>
    <mergeCell ref="D29:D30"/>
    <mergeCell ref="A32:B32"/>
    <mergeCell ref="A33:B33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CONTRATO DE OBRA  </vt:lpstr>
      <vt:lpstr>COMPRAVENTA</vt:lpstr>
      <vt:lpstr>SUMINISTRO </vt:lpstr>
      <vt:lpstr>INTERVENTORIA</vt:lpstr>
      <vt:lpstr>PRESTACION SERVICIOS</vt:lpstr>
      <vt:lpstr>PRESTACION SERVICIOS PROF</vt:lpstr>
      <vt:lpstr>ARRENDAMIENTO</vt:lpstr>
      <vt:lpstr>RESUMEN (2)</vt:lpstr>
      <vt:lpstr>ARRENDAMIENTO!Títulos_a_imprimir</vt:lpstr>
      <vt:lpstr>COMPRAVENTA!Títulos_a_imprimir</vt:lpstr>
      <vt:lpstr>'CONTRATO DE OBRA  '!Títulos_a_imprimir</vt:lpstr>
      <vt:lpstr>INTERVENTORIA!Títulos_a_imprimir</vt:lpstr>
      <vt:lpstr>'PRESTACION SERVICIOS'!Títulos_a_imprimir</vt:lpstr>
      <vt:lpstr>'PRESTACION SERVICIOS PROF'!Títulos_a_imprimir</vt:lpstr>
      <vt:lpstr>'SUMINISTRO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ABOGADAUX</dc:creator>
  <cp:lastModifiedBy>SECJURIDICA</cp:lastModifiedBy>
  <cp:lastPrinted>2019-11-18T17:07:40Z</cp:lastPrinted>
  <dcterms:created xsi:type="dcterms:W3CDTF">2016-07-14T15:56:37Z</dcterms:created>
  <dcterms:modified xsi:type="dcterms:W3CDTF">2024-07-09T19:48:30Z</dcterms:modified>
</cp:coreProperties>
</file>