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JURIDICA\Desktop\INFORME  CONTRATOS OCTUBRE 2024\"/>
    </mc:Choice>
  </mc:AlternateContent>
  <bookViews>
    <workbookView xWindow="0" yWindow="0" windowWidth="20730" windowHeight="11760" firstSheet="2" activeTab="7"/>
  </bookViews>
  <sheets>
    <sheet name="CONTRATO DE OBRA  " sheetId="16" r:id="rId1"/>
    <sheet name="COMPRAVENTA" sheetId="14" r:id="rId2"/>
    <sheet name="SUMINISTRO " sheetId="12" r:id="rId3"/>
    <sheet name="INTERVENTORIA" sheetId="13" r:id="rId4"/>
    <sheet name="PRESTACION SERVICIOS" sheetId="18" r:id="rId5"/>
    <sheet name="PRESTACION SERVICIOS PROF" sheetId="20" r:id="rId6"/>
    <sheet name="ARRENDAMIENTO" sheetId="10" r:id="rId7"/>
    <sheet name="RESUMEN (2)" sheetId="15" r:id="rId8"/>
    <sheet name="Hoja1" sheetId="21" r:id="rId9"/>
  </sheets>
  <definedNames>
    <definedName name="_xlnm._FilterDatabase" localSheetId="6" hidden="1">ARRENDAMIENTO!$A$4:$G$5</definedName>
    <definedName name="_xlnm._FilterDatabase" localSheetId="1" hidden="1">COMPRAVENTA!$A$4:$G$13</definedName>
    <definedName name="_xlnm._FilterDatabase" localSheetId="0" hidden="1">'CONTRATO DE OBRA  '!$A$4:$J$9</definedName>
    <definedName name="_xlnm._FilterDatabase" localSheetId="3" hidden="1">INTERVENTORIA!$A$4:$J$8</definedName>
    <definedName name="_xlnm._FilterDatabase" localSheetId="4" hidden="1">'PRESTACION SERVICIOS'!$A$4:$K$51</definedName>
    <definedName name="_xlnm._FilterDatabase" localSheetId="5" hidden="1">'PRESTACION SERVICIOS PROF'!$A$4:$M$91</definedName>
    <definedName name="_xlnm._FilterDatabase" localSheetId="2" hidden="1">'SUMINISTRO '!$A$4:$J$9</definedName>
    <definedName name="_xlnm.Print_Titles" localSheetId="6">ARRENDAMIENTO!$1:$4</definedName>
    <definedName name="_xlnm.Print_Titles" localSheetId="1">COMPRAVENTA!$1:$4</definedName>
    <definedName name="_xlnm.Print_Titles" localSheetId="0">'CONTRATO DE OBRA  '!$1:$4</definedName>
    <definedName name="_xlnm.Print_Titles" localSheetId="3">INTERVENTORIA!$1:$4</definedName>
    <definedName name="_xlnm.Print_Titles" localSheetId="4">'PRESTACION SERVICIOS'!$2:$4</definedName>
    <definedName name="_xlnm.Print_Titles" localSheetId="5">'PRESTACION SERVICIOS PROF'!$2:$4</definedName>
    <definedName name="_xlnm.Print_Titles" localSheetId="2">'SUMINISTRO '!$1:$4</definedName>
  </definedNames>
  <calcPr calcId="152511"/>
  <fileRecoveryPr repairLoad="1"/>
</workbook>
</file>

<file path=xl/calcChain.xml><?xml version="1.0" encoding="utf-8"?>
<calcChain xmlns="http://schemas.openxmlformats.org/spreadsheetml/2006/main">
  <c r="C32" i="15" l="1"/>
  <c r="C26" i="15"/>
  <c r="D27" i="15"/>
  <c r="C27" i="15"/>
  <c r="D22" i="15"/>
  <c r="I48" i="18"/>
  <c r="D12" i="15" l="1"/>
  <c r="C12" i="15"/>
  <c r="D11" i="15"/>
  <c r="C11" i="15"/>
  <c r="K89" i="20"/>
  <c r="C20" i="15" l="1"/>
  <c r="C20" i="13"/>
  <c r="C9" i="15"/>
  <c r="D8" i="15"/>
  <c r="C8" i="15"/>
  <c r="I12" i="12"/>
  <c r="I11" i="12"/>
  <c r="I10" i="12"/>
  <c r="D10" i="15" l="1"/>
  <c r="D25" i="15" s="1"/>
  <c r="C10" i="15"/>
  <c r="C25" i="15" s="1"/>
  <c r="D9" i="15" l="1"/>
  <c r="D26" i="15" l="1"/>
  <c r="C13" i="15"/>
  <c r="C19" i="15" l="1"/>
  <c r="C18" i="15"/>
  <c r="C15" i="15"/>
  <c r="C14" i="15"/>
  <c r="I9" i="16" l="1"/>
  <c r="D19" i="15" s="1"/>
  <c r="I8" i="16"/>
  <c r="I7" i="16"/>
  <c r="D15" i="15" l="1"/>
  <c r="D14" i="15"/>
  <c r="I8" i="13" l="1"/>
  <c r="D20" i="15" s="1"/>
  <c r="D32" i="15" s="1"/>
  <c r="C16" i="15" l="1"/>
  <c r="F11" i="14" l="1"/>
  <c r="F12" i="14" l="1"/>
  <c r="F6" i="10"/>
  <c r="F8" i="10" s="1"/>
  <c r="L4" i="20" l="1"/>
  <c r="D16" i="15" l="1"/>
  <c r="D18" i="15" l="1"/>
  <c r="J4" i="18" l="1"/>
  <c r="D29" i="15" l="1"/>
  <c r="C29" i="15"/>
</calcChain>
</file>

<file path=xl/comments1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<sst xmlns="http://schemas.openxmlformats.org/spreadsheetml/2006/main" count="647" uniqueCount="375">
  <si>
    <t>OBJETO</t>
  </si>
  <si>
    <t>NOMBRE</t>
  </si>
  <si>
    <t>INICIO</t>
  </si>
  <si>
    <t>VALOR</t>
  </si>
  <si>
    <t>HOMO</t>
  </si>
  <si>
    <t>PROYECTO</t>
  </si>
  <si>
    <t>TIPOLOGIA DE LOS CONTRATOS</t>
  </si>
  <si>
    <t>CPS</t>
  </si>
  <si>
    <t>CABS</t>
  </si>
  <si>
    <t>CV</t>
  </si>
  <si>
    <t>CO</t>
  </si>
  <si>
    <t>ARR</t>
  </si>
  <si>
    <t>Contratos de arrendamiento-ARR (HOMO arrendador)</t>
  </si>
  <si>
    <t>No. CONTRATO</t>
  </si>
  <si>
    <t>No. CONTRATOS</t>
  </si>
  <si>
    <t xml:space="preserve"> CONTRATACION CON CARGO A CONVENIOS</t>
  </si>
  <si>
    <t xml:space="preserve"> CONTRATACION A CARGO DE LA ESE HOMO</t>
  </si>
  <si>
    <t xml:space="preserve"> CONTRATACION EN LA QUE LA ESE HOMO RECIBE PAGO POR ARRENDAMIENTO</t>
  </si>
  <si>
    <t>CI</t>
  </si>
  <si>
    <t>TERMINA</t>
  </si>
  <si>
    <t>TOTAL</t>
  </si>
  <si>
    <t xml:space="preserve"> (No se incluye el valor que se recibe por arrendamiento</t>
  </si>
  <si>
    <t>CONTRATOS DE ARRENDAMIENTO</t>
  </si>
  <si>
    <t>CONTRATOS DE COMPRAVENTA</t>
  </si>
  <si>
    <t>OBJETO DEL 
CONTRATO</t>
  </si>
  <si>
    <t xml:space="preserve">FECHA DE INICIO         </t>
  </si>
  <si>
    <t xml:space="preserve">FECHA  TERMINACION  </t>
  </si>
  <si>
    <t>VALOR 
CONTRATO (DIGITAR SIN PUNTOS NI COMAS LOS NROS.)</t>
  </si>
  <si>
    <t>MODALIDAD (Homo o Convenio: nombre del convenio)</t>
  </si>
  <si>
    <t>NÚMERO DEL  CONTRATO</t>
  </si>
  <si>
    <t>NOMBRE
CONTRATISTA</t>
  </si>
  <si>
    <t xml:space="preserve">TOTAL </t>
  </si>
  <si>
    <t xml:space="preserve">HOMO </t>
  </si>
  <si>
    <t>CONTRATOS DE OBRA</t>
  </si>
  <si>
    <t xml:space="preserve">CONTRATOS DE PRESTACION DE SERVICIOS </t>
  </si>
  <si>
    <t xml:space="preserve">CONVENIO </t>
  </si>
  <si>
    <t>CONVENIO</t>
  </si>
  <si>
    <t>CPSP</t>
  </si>
  <si>
    <t>VALOR ADICION No 1</t>
  </si>
  <si>
    <t xml:space="preserve">VALOR ADICION </t>
  </si>
  <si>
    <t xml:space="preserve">VALOR CONTRATO </t>
  </si>
  <si>
    <t xml:space="preserve">VALOR TOTAL </t>
  </si>
  <si>
    <t>FECHA DE PRORROGA/ADICION</t>
  </si>
  <si>
    <t xml:space="preserve">VALOR TOTAL DEL CONTRATO </t>
  </si>
  <si>
    <t>FECHA DE PRORROGA Y ADICION</t>
  </si>
  <si>
    <t xml:space="preserve">CONTRATOS DE PRESTACION DE SERVICIOS PROFESIONALES </t>
  </si>
  <si>
    <t xml:space="preserve">CONVENIOS </t>
  </si>
  <si>
    <t>FECHA PRORROGA       (Corresponde a la fecha de elaboración)</t>
  </si>
  <si>
    <t xml:space="preserve">MODALIDAD </t>
  </si>
  <si>
    <t xml:space="preserve">CONTRATOS DE SUMINISTRO </t>
  </si>
  <si>
    <t>CONTRATOS DE INTERVENTORIA</t>
  </si>
  <si>
    <t>FECHA DE PRORROGA Y ADICION 2</t>
  </si>
  <si>
    <t>VALOR ADICION No 2</t>
  </si>
  <si>
    <t>VALOR TOTAL</t>
  </si>
  <si>
    <t>FECHA DE PRORROGA Y ADICION 1</t>
  </si>
  <si>
    <t>CPSA</t>
  </si>
  <si>
    <t xml:space="preserve"> CONTRATACION CON CARGO A AMBOS </t>
  </si>
  <si>
    <t xml:space="preserve">AMBOS </t>
  </si>
  <si>
    <t>CPSPA</t>
  </si>
  <si>
    <t>|</t>
  </si>
  <si>
    <t>01 DE OCTUBRE  DE 2024 A 31 DE OCTUBRE DE 2024</t>
  </si>
  <si>
    <t>2024ARR014</t>
  </si>
  <si>
    <t>HOYKO S.A.S</t>
  </si>
  <si>
    <t>Arrendamiento de impresoras, scanner y la administración de la impresión, fotocopiado y escaneo de documentos, para la ESE Hospital Mental de Antioquia en vigencia 2024</t>
  </si>
  <si>
    <t>2024CPS229</t>
  </si>
  <si>
    <t>CERO K S.A.S</t>
  </si>
  <si>
    <t>2024CPS230</t>
  </si>
  <si>
    <t>NETAMENTE S.A.S</t>
  </si>
  <si>
    <t>2024CPS231</t>
  </si>
  <si>
    <t>PROLAQUIM S.A.S</t>
  </si>
  <si>
    <t>2024CPS232</t>
  </si>
  <si>
    <t>JULIANA GARCIA COLORADO</t>
  </si>
  <si>
    <t>2024CPS233</t>
  </si>
  <si>
    <t>ALEJANDRA GARCIA GOMEZ</t>
  </si>
  <si>
    <t>2024CPS234</t>
  </si>
  <si>
    <t>KELY YULIANA LEGARDA VALLEJO</t>
  </si>
  <si>
    <t>2024CPS235</t>
  </si>
  <si>
    <t>ANA MARIA RUA AGUDELO</t>
  </si>
  <si>
    <t>2024CPS236</t>
  </si>
  <si>
    <t>DEISSY CAMILA JIMENEZ GOMEZ</t>
  </si>
  <si>
    <t>2024CPS237</t>
  </si>
  <si>
    <t>JHAN CARLOS CANO RESTREPO</t>
  </si>
  <si>
    <t>2024CPS238</t>
  </si>
  <si>
    <t>LAURA HOLGUIN HIGUITA</t>
  </si>
  <si>
    <t>2024CPS239</t>
  </si>
  <si>
    <t>MARYURY PREDIGA ECHAVARRÍA</t>
  </si>
  <si>
    <t>2024CPS240</t>
  </si>
  <si>
    <t>MICHEL BETANCUR GALEANO</t>
  </si>
  <si>
    <t>2024CPS241</t>
  </si>
  <si>
    <t>BRIGITTE AIDELLY GÓMEZ SUAREZ</t>
  </si>
  <si>
    <t>2024CPS242</t>
  </si>
  <si>
    <t>YANUBY ALEJANDRA GARCÍA PAMPLONA</t>
  </si>
  <si>
    <t>2024CPS243</t>
  </si>
  <si>
    <t>JUAN FELIPE LOPEZ SANCHEZ</t>
  </si>
  <si>
    <t>2024CPS244</t>
  </si>
  <si>
    <t>IGNACIO ANTONIO MORA PATIÑO</t>
  </si>
  <si>
    <t>2024CPS245</t>
  </si>
  <si>
    <t>ANGY VANESA ESPINOSA MONSALVE</t>
  </si>
  <si>
    <t>2024CPS246</t>
  </si>
  <si>
    <t>SANTIAGO HERNANDEZ MEJIA</t>
  </si>
  <si>
    <t>2024CPS247</t>
  </si>
  <si>
    <t>JOHAN ALEXIS GUTIERREZ</t>
  </si>
  <si>
    <t>2024CPS248</t>
  </si>
  <si>
    <t>ROBINSON ALEJANDRO GIRALDO URIBE</t>
  </si>
  <si>
    <t>2024CPS249</t>
  </si>
  <si>
    <t xml:space="preserve">MARIA CAROLINA SOLANO ECHAVARRIA </t>
  </si>
  <si>
    <t>2024CPS250</t>
  </si>
  <si>
    <t xml:space="preserve">MARIA PAULINA VILLA HENAO </t>
  </si>
  <si>
    <t>2024CPS251</t>
  </si>
  <si>
    <t xml:space="preserve">MIGUEL ANGEL OSPINA FRANCO </t>
  </si>
  <si>
    <t>2024CPS252</t>
  </si>
  <si>
    <t>KEVIN ESTEBAN RODRIGUEZ OSORIO</t>
  </si>
  <si>
    <t>2024CPS253</t>
  </si>
  <si>
    <t xml:space="preserve">VALENTINA OSPINA PALACIO </t>
  </si>
  <si>
    <t>2024CPS255</t>
  </si>
  <si>
    <t>MARIA CAMILA GARCES ZEA</t>
  </si>
  <si>
    <t>2024CPS256</t>
  </si>
  <si>
    <t>TANIA VELASQUEZ CAÑOLA</t>
  </si>
  <si>
    <t>2024CPS257</t>
  </si>
  <si>
    <t>YOHANA SOFIA RODRIGUEZ ATENCIO</t>
  </si>
  <si>
    <t>2024CPS258</t>
  </si>
  <si>
    <t>MAURICIO ALEJANDRO CASTAÑEDA ESTRADA</t>
  </si>
  <si>
    <t>2024CPS259</t>
  </si>
  <si>
    <t>DIANA YAMILE OCHO CORDOBA</t>
  </si>
  <si>
    <t>2024CPS260</t>
  </si>
  <si>
    <t xml:space="preserve">ALEJANDRA CARDONA MONSALVE </t>
  </si>
  <si>
    <t>2024CPS261</t>
  </si>
  <si>
    <t>VALENTINA ARROYAVE MORENO</t>
  </si>
  <si>
    <t>2024CPS262</t>
  </si>
  <si>
    <t>CESAR DE JESUS AMARIS CRESPO</t>
  </si>
  <si>
    <t>2024CPS263</t>
  </si>
  <si>
    <t>LUZ AIRA MENESES ZAPATA</t>
  </si>
  <si>
    <t>2024CPS264</t>
  </si>
  <si>
    <t>SANTIAGO MUÑETONES MORENO</t>
  </si>
  <si>
    <t>2024CPS265</t>
  </si>
  <si>
    <t>ELKIN DAVID LOZANO WILCHES</t>
  </si>
  <si>
    <t>2024CPS266</t>
  </si>
  <si>
    <t>MARIA ALEJANDRA SAENZ MARQUEZ</t>
  </si>
  <si>
    <t>2024CPS267</t>
  </si>
  <si>
    <t>JUAN SEBASTIAN MONSALVE DURAN</t>
  </si>
  <si>
    <t>2024CPS268</t>
  </si>
  <si>
    <t>HAROLD DAVID GIL HINCAPIE</t>
  </si>
  <si>
    <t>2024CPS269</t>
  </si>
  <si>
    <t>JUAN DIEGO TABORDA DAVID</t>
  </si>
  <si>
    <t>2024CPS270</t>
  </si>
  <si>
    <t>ANDREA VALENCIA HURTADO</t>
  </si>
  <si>
    <t>2024CPS271</t>
  </si>
  <si>
    <t>KELLY JOHANA ARRAUT HERRERA</t>
  </si>
  <si>
    <t>2024CPS272</t>
  </si>
  <si>
    <t>MARIA VALENTINA OSORIO BUSTAMANTE</t>
  </si>
  <si>
    <t>“Prestación de servicios de soporte y mantenimiento de la herramienta SAIA (Sistema de Administración Integral de Información, documentos y procesos)”</t>
  </si>
  <si>
    <t>“Renovación de la licencia de uso a la plataforma de compras en la web https: //okasystem.com/, de abastecimiento hospitalario que permita realizar diferentes tipos de operaciones como cotizaciones, convocatorias públicas, compras por contrato de medicamentos, necesarios en la ese hospital mental de Antioquia en vigencia 2024</t>
  </si>
  <si>
    <t>PRESTACIÓN DE SERVICIOS DE LAVADO DE ROPA HOSPITALARIA GENERADA POR LA EMPRESA SOCIAL DEL ESTADO HOSPITAL MENTAL DE ANTIOQUIA MARÍA UPEGUI- HOMO</t>
  </si>
  <si>
    <t>Prestar servicios como Gestor territorial juvenil para la implementación de estrategias enfocadas en promover la salud mental en la juventud del departamento de Antioquia con el proyecto “JOVENES PA´ LANTE” en cumplimiento a la Resolución N° 2024060387148 del 30/08/2024</t>
  </si>
  <si>
    <t>Prestar servicios como Gestor territorial Juvenil para la implementación de estrategias enfocadas en promover la salud mental en la juventud del departamento de Antioquia con el proyecto “JOVENES PA´ LANTE” en cumplimiento a la Resolución N° 2024060387148 del 30/08/2024</t>
  </si>
  <si>
    <t>Prestar servicios como auxiliar de enfermería para la implementación de estrategias enfocadas en promover la salud mental en la juventud del departamento de Antioquia con el proyecto “JOVENES PA´ LANTE” en cumplimiento a la Resolución N° 2024060387148 del 30/08/2024</t>
  </si>
  <si>
    <r>
      <t xml:space="preserve">: </t>
    </r>
    <r>
      <rPr>
        <sz val="11"/>
        <color theme="1"/>
        <rFont val="Arial Narrow"/>
        <family val="2"/>
      </rPr>
      <t>Prestar servicios como Gestor territorial Juvenil para la implementación de estrategias enfocadas en promover la salud mental en la juventud del departamento de Antioquia con el proyecto “JOVENES PA´ LANTE” en cumplimiento a la Resolución N° 2024060387148 del 30/08/2024</t>
    </r>
  </si>
  <si>
    <t>Prestación de servicios como CUIDADORA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Jurídico A Las Mujeres Víctimas De Violencia De Género Y En Caso De Ser Necesario A Su Grupo Familiar</t>
  </si>
  <si>
    <t>Prestación de servicios como APOYO LOGISTICO Y ADMINISTRATIVO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</si>
  <si>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Prestación de servicios como TECNOLOGO EN RECREACIÓN Y DEPORTE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</si>
  <si>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Prestación de servicios como AUXILIAR DEL ÁREA DE LA SALUD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</si>
  <si>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Prestación de servicios como auxiliar de enfermería para la atención con enfoque integral especializado a NNA con patología dual, celebrado entre la ESE HOSPITAL MENTAL DE ANTIOQUIA y la Secretaria de Inclusión Social, Familia y Derechos Humanos de la Alcaldía de Medellín</t>
  </si>
  <si>
    <r>
      <t xml:space="preserve">: </t>
    </r>
    <r>
      <rPr>
        <sz val="11.5"/>
        <color theme="1"/>
        <rFont val="Arial Narrow"/>
        <family val="2"/>
      </rPr>
      <t>Prestar servicios como auxiliar de enfermería para la implementación de estrategias enfocadas en promover la salud mental en la juventud del departamento de Antioquia con el proyecto “JOVENES PA´ LANTE” en cumplimiento a la Resolución N° 2024060387148 del 30/08/2024</t>
    </r>
  </si>
  <si>
    <t>AMBOS</t>
  </si>
  <si>
    <t>CONVENIO JOVENES PA´LANTE</t>
  </si>
  <si>
    <t>CONVENIO MUJERES HOGAR</t>
  </si>
  <si>
    <t>CONVENIO DUAL</t>
  </si>
  <si>
    <t>2024CPSP576</t>
  </si>
  <si>
    <t>ANGIE ALEJANDRA HERRERA GONZALEZ</t>
  </si>
  <si>
    <t>2024CPSP577</t>
  </si>
  <si>
    <t>JARLY MANUEL FLOREZ MERCADO</t>
  </si>
  <si>
    <t>2024CPSP578</t>
  </si>
  <si>
    <t>LAURA YURANY FORONDA RIOS</t>
  </si>
  <si>
    <t>2024CPSP579</t>
  </si>
  <si>
    <t>LEIDY PAOLA TABARES DEL RIO</t>
  </si>
  <si>
    <t>2024CPSP580</t>
  </si>
  <si>
    <t>CAROL NAYIBE MOSQUERA CAÑAS</t>
  </si>
  <si>
    <t>2024CPSP581</t>
  </si>
  <si>
    <t>CAMILA ANDREA RAMIREZ GONZALEZ</t>
  </si>
  <si>
    <t>2024CPSP582</t>
  </si>
  <si>
    <t>HAMILTON ANDREY SUAREZ BETANCUR</t>
  </si>
  <si>
    <t>2024CPSP583</t>
  </si>
  <si>
    <t xml:space="preserve">JHONY ALEXANDER BETANCUR JIMENEZ  </t>
  </si>
  <si>
    <t>2024CPSP584</t>
  </si>
  <si>
    <t xml:space="preserve">MARIA ARASCELLY HERRERA URREGO </t>
  </si>
  <si>
    <t>2024CPSP585</t>
  </si>
  <si>
    <t>GLORIA ISABEL GAITAN TRUJILLO</t>
  </si>
  <si>
    <t>2024CPSP586</t>
  </si>
  <si>
    <t>INGRID ISABEL RESTREPO BOHORQUEZ</t>
  </si>
  <si>
    <t>2024CPSP587</t>
  </si>
  <si>
    <t>EDENIA PATRICIA LOPEZ BELTRAN</t>
  </si>
  <si>
    <t>2024CPSP588</t>
  </si>
  <si>
    <t>BEATRIZ ELENA SERNA AGUDELO</t>
  </si>
  <si>
    <t>2024CPSP589</t>
  </si>
  <si>
    <t xml:space="preserve">GINARYS YISED PALACIOS CORDOBA </t>
  </si>
  <si>
    <t>2024CPSP590</t>
  </si>
  <si>
    <t>DIANA MARIA ARBOLEDA ZAPATA</t>
  </si>
  <si>
    <t>2024CPSP591</t>
  </si>
  <si>
    <t>MARIA CECILIA PATIÑO BOTERO</t>
  </si>
  <si>
    <t>2024CPSP592</t>
  </si>
  <si>
    <t>LAURA TATIANA CISNEROS ALVAREZ</t>
  </si>
  <si>
    <t>2024CPSP593</t>
  </si>
  <si>
    <t xml:space="preserve">FREDDY CASTAÑO ARISTIZABAL </t>
  </si>
  <si>
    <t>2024CPSP594</t>
  </si>
  <si>
    <t xml:space="preserve">ERIKA YANET GARZON CARDONA </t>
  </si>
  <si>
    <t>2024CPSP595</t>
  </si>
  <si>
    <t>LAURA ESTELA LOPERA RODRIGUEZ</t>
  </si>
  <si>
    <t>2024CPSP596</t>
  </si>
  <si>
    <t>GLORIA JEANNETTE HENAO CALLE</t>
  </si>
  <si>
    <t>2024CPSP597</t>
  </si>
  <si>
    <t>ANA MARIA TORO BEDOYA</t>
  </si>
  <si>
    <t>2024CPSP598</t>
  </si>
  <si>
    <t>ANGELICA MARIA DE ARCO DE LA TORRE</t>
  </si>
  <si>
    <t>2024CPSP599</t>
  </si>
  <si>
    <t>ELIANA ISABEL NORIEGA MIRANDA</t>
  </si>
  <si>
    <t>2024CPSP600</t>
  </si>
  <si>
    <t>LAURA RODRIGUEZ GARCÍA</t>
  </si>
  <si>
    <t>2024CPSP601</t>
  </si>
  <si>
    <t>ESTEFANIA TORRES POSADA</t>
  </si>
  <si>
    <t>2024CPSP602</t>
  </si>
  <si>
    <t>RODRIGO ANTONIO QUINTERO GUZMAN</t>
  </si>
  <si>
    <t>2024CPSP603</t>
  </si>
  <si>
    <t xml:space="preserve">ANGELICA MARIA MARULANDA ECHEVERRY </t>
  </si>
  <si>
    <t>2024CPSP604</t>
  </si>
  <si>
    <t xml:space="preserve">YURI MARCELA AGUDELO LAFAUX </t>
  </si>
  <si>
    <t>2024CPSP605</t>
  </si>
  <si>
    <t>ANGIE TATIANA RUIZ DURAN</t>
  </si>
  <si>
    <t>2024CPSP606</t>
  </si>
  <si>
    <t>SORELLY ZENAIDA MORALES PULGARIN</t>
  </si>
  <si>
    <t>2024CPSP607</t>
  </si>
  <si>
    <t xml:space="preserve">YINA VANESA ORTIZ TORRES </t>
  </si>
  <si>
    <t>2024CPSP608</t>
  </si>
  <si>
    <t xml:space="preserve">MARIA NELSI LOPEZ BETANCUR </t>
  </si>
  <si>
    <t>2024CPSP609</t>
  </si>
  <si>
    <t xml:space="preserve">HELAYME MARIA FLOREZ RUIZ </t>
  </si>
  <si>
    <t>2024CPSP610</t>
  </si>
  <si>
    <t xml:space="preserve">LUISA FERNANDA CALLE MONTES </t>
  </si>
  <si>
    <t>2024CPSP611</t>
  </si>
  <si>
    <t>MARIA ZORAIDA MORALES PINEDA</t>
  </si>
  <si>
    <t>2024CPSP612</t>
  </si>
  <si>
    <t xml:space="preserve">ALEJANDRA MARTINEZ RAMIREZ </t>
  </si>
  <si>
    <t>2024CPSP613</t>
  </si>
  <si>
    <t>ANYI PAMELA CUERO TORRES</t>
  </si>
  <si>
    <t>2024CPSP614</t>
  </si>
  <si>
    <t xml:space="preserve">KELLY JOHANA GAVIRIA MUÑOZ </t>
  </si>
  <si>
    <t>2024CPSP615</t>
  </si>
  <si>
    <t>LILIANA MARIA CEBALLOS GUTIERREZ</t>
  </si>
  <si>
    <t>2024CPSP616</t>
  </si>
  <si>
    <t xml:space="preserve">CIELO JOHANNA FERNANDEZ SALAS </t>
  </si>
  <si>
    <t>2024CPSP617</t>
  </si>
  <si>
    <t>SANDRA VANESSA VELEZ GIRALDO</t>
  </si>
  <si>
    <t>2024CPSP618</t>
  </si>
  <si>
    <t xml:space="preserve">SARA RESTREPO RENDON </t>
  </si>
  <si>
    <t>2024CPSP619</t>
  </si>
  <si>
    <t xml:space="preserve">LESLIE COPETE RODRIGUEZ </t>
  </si>
  <si>
    <t>2024CPSP620</t>
  </si>
  <si>
    <t xml:space="preserve">DANIELA ECHEVERRI MEJIA </t>
  </si>
  <si>
    <t>2024CPSP621</t>
  </si>
  <si>
    <t>JUAN PABLO CORTES RESTREPO</t>
  </si>
  <si>
    <t>2024CPSP622</t>
  </si>
  <si>
    <t>LEONARDO ENRIQUE SANDOVAL SIMANCA</t>
  </si>
  <si>
    <t>2024CPSP623</t>
  </si>
  <si>
    <t>YENIFER YULIETH RUA ARENAS</t>
  </si>
  <si>
    <t>2024CPSP624</t>
  </si>
  <si>
    <t>FRANZ ALEXANDER RESTREPO GRISALES</t>
  </si>
  <si>
    <t>2024CPSP625</t>
  </si>
  <si>
    <t>BETSY ZEA MORENO</t>
  </si>
  <si>
    <t>2024CPSP626</t>
  </si>
  <si>
    <t xml:space="preserve">MARIA ISABEL CIFUENTES HENAO </t>
  </si>
  <si>
    <t>2024CPSP627</t>
  </si>
  <si>
    <t>ANNA GABRIELLE SALAZAR BETANCUR</t>
  </si>
  <si>
    <t>2024CPSP628</t>
  </si>
  <si>
    <t>YESSICA ALEJANDRA ATEHORTUA HINCAPIE</t>
  </si>
  <si>
    <t>2024CPSP629</t>
  </si>
  <si>
    <t xml:space="preserve">JAIRO ANDRES DAVID DAVID </t>
  </si>
  <si>
    <t>2024CPSP630</t>
  </si>
  <si>
    <t xml:space="preserve">DANIEL ESTIBEN LOPEZ MENDOZA </t>
  </si>
  <si>
    <t>2024CPSP631</t>
  </si>
  <si>
    <t>PATRICIA DEL SOCORRO MARTINEZ CIFUENTES</t>
  </si>
  <si>
    <t>2024CPSP632</t>
  </si>
  <si>
    <t>DIANA YULIEHT MARTINEZ GIRALDO</t>
  </si>
  <si>
    <t>2024CPSP633</t>
  </si>
  <si>
    <t>SAHIAN CAMILA LOPEZ GOMEZ</t>
  </si>
  <si>
    <t>2024CPSP634</t>
  </si>
  <si>
    <t xml:space="preserve">ANDREA NATHALIA GUASMAYAN MARTINEZ </t>
  </si>
  <si>
    <t>2024CPSP635</t>
  </si>
  <si>
    <t xml:space="preserve">LISSA FERNANDA ESTRADA FLOREZ </t>
  </si>
  <si>
    <t>2024CPSP636</t>
  </si>
  <si>
    <t xml:space="preserve">ANA BEATRIZ RUIZ JARAMILLO </t>
  </si>
  <si>
    <t>2024CPSP637</t>
  </si>
  <si>
    <t xml:space="preserve">MANUELA LOAIZA MADRIGAL </t>
  </si>
  <si>
    <t>2024CPSP638</t>
  </si>
  <si>
    <t xml:space="preserve">YESICA GALLON VILLADA </t>
  </si>
  <si>
    <t>2024CPSP639</t>
  </si>
  <si>
    <t xml:space="preserve">VANESSA JULIET LONDOÑO OSPINA </t>
  </si>
  <si>
    <t>2024CPSP640</t>
  </si>
  <si>
    <t xml:space="preserve">SANDRA PATRICIA MORALES CARDONA </t>
  </si>
  <si>
    <t>2024CPSP641</t>
  </si>
  <si>
    <t>YULIANA PATRICIA VASQUEZ VASQUEZ</t>
  </si>
  <si>
    <t>2024CPSP642</t>
  </si>
  <si>
    <t>JENNYFER ANDREA GARCIA MONTOYA</t>
  </si>
  <si>
    <t>2024CPSP643</t>
  </si>
  <si>
    <t xml:space="preserve">INGRI JOHANA FONSECA MONTIEL </t>
  </si>
  <si>
    <t>2024CPSP644</t>
  </si>
  <si>
    <t>ELIANA MARCELA RENDON LOAIZA</t>
  </si>
  <si>
    <t>2024CPSP645</t>
  </si>
  <si>
    <t xml:space="preserve">JULIANA HENAO VALENCIA </t>
  </si>
  <si>
    <t>2024CPSP646</t>
  </si>
  <si>
    <t>PATRICIA GIL BARRIENTOS</t>
  </si>
  <si>
    <t>2024CPSP647</t>
  </si>
  <si>
    <t xml:space="preserve">LINA MARIA SANCHEZ BURBANO </t>
  </si>
  <si>
    <t>2024CPSP648</t>
  </si>
  <si>
    <t>KAROL ARTEAGA LOPEZ</t>
  </si>
  <si>
    <t>2024CPSP649</t>
  </si>
  <si>
    <t>ANGELLY VANESA CORDOBA PALOMINO</t>
  </si>
  <si>
    <t>2024CPSP650</t>
  </si>
  <si>
    <t>KAREN MARGARITA ARRIETA VIANA</t>
  </si>
  <si>
    <t>2024CPSP651</t>
  </si>
  <si>
    <t xml:space="preserve">MARIA ISABEL VARGAS MUÑOZ </t>
  </si>
  <si>
    <t>2024CPSP652</t>
  </si>
  <si>
    <t>DEISY MANUELA SALAZAR MIRA</t>
  </si>
  <si>
    <t>2024CPSP653</t>
  </si>
  <si>
    <t>LINDA VANESSA MARIN MEJIA</t>
  </si>
  <si>
    <t>2024CPSP654</t>
  </si>
  <si>
    <t>MARIA PAULA AVILA MARTINEZ</t>
  </si>
  <si>
    <t>2024CPSP655</t>
  </si>
  <si>
    <t>CLAUDIA YURANY HERNANDEZ POSADA</t>
  </si>
  <si>
    <t>2024CPSP656</t>
  </si>
  <si>
    <t>MELISA MESA MONTOYA</t>
  </si>
  <si>
    <t>2024CPSP657</t>
  </si>
  <si>
    <t>ANA ISABEL SALDARRIAGA</t>
  </si>
  <si>
    <t>2024CPSP658</t>
  </si>
  <si>
    <t xml:space="preserve">XAVIER ALBERTO EGAS CASTRO </t>
  </si>
  <si>
    <t>2024CPSP659</t>
  </si>
  <si>
    <t>LUZ MARCELA MARQUEZ ORTEGA</t>
  </si>
  <si>
    <t>Prestación de servicios como Asesor (a) en Salud y Gestión Territorial para poyar la implementación del componente de Salud Integral y de gestión territorial del Programa (PAPSIVI), de conformidad con los lineamientos dados por el Ministerio de Salud y Protección Social,, en el marco del contrato interadministrativo N° 4600017362 (PAPSIVI)</t>
  </si>
  <si>
    <t>Prestar servicios profesionales como Psicólogo(a) para la implementación de estrategias enfocadas en promover la salud mental en la juventud del departamento de Antioquia con el proyecto “JOVENES PA´ LANTE” en cumplimiento a la Resolución N°2024060387148 del 30/08/2024</t>
  </si>
  <si>
    <t>: Prestar servicios profesionales como Fisioterapeuta para la implementación de estrategias enfocadas en promover la salud mental en la juventud del departamento de Antioquia con el proyecto “JOVENES PA´ LANTE” en cumplimiento a la Resolución N° 2024060387148 del 30/08/2024</t>
  </si>
  <si>
    <t>Prestación de servicios como Asesor (a) Psicosocial para garantizar la implementación Técnica del Programa (PAPSIVI), de conformidad con los lineamientos dados por el Ministerio de Salud y Protección Social,, en el marco del contrato interadministrativo N° 4600017362 (PAPSIVI)</t>
  </si>
  <si>
    <t>Prestar servicios profesionales como Gestor territorial para la implementación de estrategias enfocadas en promover la salud mental en la juventud del departamento de Antioquia con el proyecto “JOVENES PA´ LANTE” en cumplimiento a la Resolución N° 2024060387148 del 30/08/2024</t>
  </si>
  <si>
    <t>Prestar servicios profesionales como Psicólogo(a) para la implementación de estrategias enfocadas en promover la salud mental en la juventud del departamento de Antioquia con el proyecto “JOVENES PA´ LANTE” en cumplimiento a la Resolución N° 2024060387148 del 30/08/2024</t>
  </si>
  <si>
    <t>Prestar servicios profesionales como Coordinador Territorial para la implementación de estrategias enfocadas en promover la salud mental en la juventud del departamento de Antioquia con el proyecto “JOVENES PA´ LANTE” en cumplimiento a la resolución N° 2024060387148 del 30/08/2024</t>
  </si>
  <si>
    <t xml:space="preserve">Prestación de servicios como Profesional Psicosocial para Implementar el componente de atención psicosocial del Programa desde la modalidad individual, familiar y/o comunitaria en el territorio asignado, de conformidad con los lineamientos dados por el Ministerio de Salud y Protección Social., en el marco del contrato interadministrativo N° 4600017362 (PAPSIVI). </t>
  </si>
  <si>
    <t>Prestación de servicios como PROFESIONAL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jurídico a las mujeres víctimas de violencia de género y en caso de ser necesario a su grupo familiar”</t>
  </si>
  <si>
    <t>Prestación de servicios profesionales como Terapeuta ocupacional para la ejecución del Contrato interadministrativo 4600100667 de 2024, celebrado entre la ESE HOSPITAL MENTAL DE ANTIOQUIA y la Secretaria de Inclusión Social, Familia y Derechos Humanos de la Alcaldía de Medellín; para la atención con enfoque integral especializado a NNA con patología dual</t>
  </si>
  <si>
    <r>
      <t xml:space="preserve">: </t>
    </r>
    <r>
      <rPr>
        <sz val="11.5"/>
        <color theme="1"/>
        <rFont val="Arial Narrow"/>
        <family val="2"/>
      </rPr>
      <t>Prestar servicios profesionales como Fisioterapeuta para la implementación de estrategias enfocadas en promover la salud mental en la juventud del departamento de Antioquia con el proyecto “JOVENES PA´ LANTE” en cumplimiento a la Resolución N° 2024060387148 del 30/08/2024</t>
    </r>
  </si>
  <si>
    <t>Prestar servicios profesionales como enlace territorial para la implementación de estrategias enfocadas en promover la salud mental en la juventud del departamento de Antioquia con el proyecto “JOVENES PA´ LANTE” en cumplimiento a la Resolución N° 2024060387148 del 30/08/2024</t>
  </si>
  <si>
    <t xml:space="preserve">Prestación de servicios como Profesional, en el marco de la ejecución del contrato interadministrativo No. 4600017418, suscrito con el Departamento de Antioquia, cuyo objeto es: “PRESTAR SERVICIOS DE APOYO A LA EJECUCIÓN DE PLANES, PROGRAMA Y PROYECTOS ENMARCADOS EN EL PLAN DE DESARROLLO "POR ANTIOQUIA FIRME 2024 - 2027" Y LA IMPLEMENTACIÓN DE LAS POLÍTICAS PÚBLICAS PARA LA INCLUSIÓN SOCIAL, CURSO DE VIDA, FAMILIA Y DIVERSIDAD  </t>
  </si>
  <si>
    <t>Prestación de servicios como Profesional, en el marco de la ejecución del contrato interadministrativo No. 4600017418, suscrito con el Departamento de Antioquia, cuyo objeto es: “PRESTAR SERVICIOS DE APOYO A LA EJECUCIÓN DE PLANES, PROGRAMA Y PROYECTOS ENMARCADOS EN EL PLAN DE DESARROLLO "POR ANTIOQUIA FIRME 2024 - 2027" Y LA IMPLEMENTACIÓN DE LAS POLÍTICAS PÚBLICAS PARA LA INCLUSIÓN SOCIAL, CURSO DE VIDA, FAMILIA Y DIVERSIDAD</t>
  </si>
  <si>
    <t>Prestación de servicios como profesional,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</si>
  <si>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t>Prestar servicios profesionales como Fisioterapeuta para la implementación de estrategias enfocadas en promover la salud mental en la juventud del departamento de Antioquia con el proyecto “JOVENES PA´ LANTE” en cumplimiento a la Resolución N° 2024060387148 del 30/08/2024</t>
  </si>
  <si>
    <t>Prestar servicios profesionales como enlace territorial para la implementación de estrategias enfocadas en promover la salud mental en la juventud del departamento de Antioquia con el proyecto “JOVENES PA´ LANTE” en cumplimiento a la Resolución N°2024060387148 del 30/08/2024</t>
  </si>
  <si>
    <t>Prestación de servicios como PROFESIONAL EN PEDAGOGIA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</si>
  <si>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Prestación de servicios como Profesional Psicosocial para Implementar el componente de atención psicosocial del Programa desde la modalidad individual, familiar y/o comunitaria en el territorio asignado, de conformidad con los lineamientos dados por el Ministerio de Salud y Protección Social., en el marco del contrato interadministrativo N° 4600017362 (PAPSIVI</t>
  </si>
  <si>
    <t>Prestar servicios profesionales Jurídicos y Administrativos de acuerdo a las necesidades de la Empresa Social del Estado Hospital Mental de Antioquia María Upegui — HOMO</t>
  </si>
  <si>
    <t>Prestar los servicios profesionales de asesor contable y financiero como apoyo a la Gerencia de la ESE Hospital Mental de Antioquia María Upegui — HOMO</t>
  </si>
  <si>
    <t>Prestación de servicios Profesionales como apoyo en ciencias sociales, en el marco del contrato interadministrativo No. 4600017019 suscrito entre el Departamento de Antioquia -Secretaría de las Mujeres y de la ESE Hospital Mental de Antioquia, cuyo objeto contractual es “Implementar acciones estratégicas en las subregiones de Antioquia que promuevan la prevención y atención de las violencias basadas en género desde un enfoque sicosocial para la garantía de los derechos humanos de las mujeres</t>
  </si>
  <si>
    <r>
      <t xml:space="preserve">: </t>
    </r>
    <r>
      <rPr>
        <sz val="11"/>
        <color theme="1"/>
        <rFont val="Arial Narrow"/>
        <family val="2"/>
      </rPr>
      <t>Prestación de servicios como Profesional Psicosocial para Implementar el componente de atención psicosocial del Programa desde la modalidad individual, familiar y/o comunitaria en el territorio asignado, de conformidad con los lineamientos dados por el Ministerio de Salud y Protección Social., en el marco del contrato interadministrativo N° 4600017362 (PAPSIVI)</t>
    </r>
  </si>
  <si>
    <t>Prestar servicios profesionales como enlace territorial para la implementación de estrategias enfocadas en promover la salud mental en la juventud del departamento de Antioquia con el proyecto “JOVENES PA´ LANTE” en cumplimiento a la Resolución N° 2024060387148 del 30/08/202</t>
  </si>
  <si>
    <t>Prestación de servicios profesionales para el apoyo de los procesos al área de Contabilidad, costos y presupuestos de la ESE HOMO</t>
  </si>
  <si>
    <t>Prestación de servicios como PSICÓLOGA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</si>
  <si>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Prestación de servicios como TRABAJADORA SOCIAL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jurídico a las mujeres víctimas de violencia de género y en caso de ser necesario a su grupo familiar</t>
  </si>
  <si>
    <t>Prestar servicios profesionales como Psicóloga para la implementación de estrategias enfocadas en promover la salud mental en la juventud del departamento de Antioquia con el proyecto “JOVENES PA´ LANTE” en cumplimiento a la Resolución N° 2024060387148 del 30/08/2024</t>
  </si>
  <si>
    <t xml:space="preserve">Prestación de servicios para Implementar el componente de atención psicosocial del Programa desde la modalidad individual, familiar y/o comunitaria en el territorio asignado, de conformidad con los lineamientos dados por el Ministerio de Salud y Protección Social., en el marco del contrato interadministrativo N° 4600017362 (PAPSIVI).. </t>
  </si>
  <si>
    <t>Prestación de servicios para Implementar el componente de atención psicosocial del Programa desde la modalidad individual, familiar y/o comunitaria en el territorio asignado, de conformidad con los lineamientos dados por el Ministerio de Salud y Protección Social., en el marco del contrato interadministrativo N° 4600017362 (PAPSIVI</t>
  </si>
  <si>
    <r>
      <t>“</t>
    </r>
    <r>
      <rPr>
        <sz val="11.5"/>
        <color theme="1"/>
        <rFont val="Arial Narrow"/>
        <family val="2"/>
      </rPr>
      <t>Prestar servicios profesionales como Fisioterapeuta para la implementación de estrategias enfocadas en promover la salud mental en la juventud del departamento de Antioquia con el proyecto “JOVENES PA´ LANTE” en cumplimiento a la Resolución N° 2024060387148 del 30/08/2024</t>
    </r>
  </si>
  <si>
    <t>Prestación de servicios como MEDICO GENERAL para desarrollar las actividades en el marco del contrato interadministrativo N°4600017390 de 2024, suscrito entre el Departamento de Antioquia, cuyo objeto contractual es “BRINDAR SERVICIOS DE ACOGIDA PARA LA PROTECCIÓN Y ATENCIÓN EN EMERGENCIA Y TEMPORAL CON ACOMPAÑAMIENTO BIOPSICOSOCIAL Y JURIDICO A LAS MUJERES VICTIMAS DE VIOLENCIA DE GÉNERO Y EN CASO DE SER NECESARIO A SU GRUPO FAMILIAR</t>
  </si>
  <si>
    <t>Prestar servicios profesionales como Fisioterapeuta para la implementación de estrategias enfocadas en promover la salud mental en la juventud del departamento de Antioquia con el proyecto “JOVENES PA´ LANTE” en cumplimiento a la Resolución N° 2024060387148 del 30/08/2024.</t>
  </si>
  <si>
    <t>Prestar servicios profesionales como enlace territorial para la implementación de estrategias enfocadas en promover la salud mental en la juventud del departamento de Antioquia con el proyecto “JOVENES PA´ LANTE” en cumplimiento a la Resolución N° 2024060387148 del 30/08/2024.</t>
  </si>
  <si>
    <t>CONVENIO PAPSIVI</t>
  </si>
  <si>
    <t>CONVENIO INCLUSION SOCIAL</t>
  </si>
  <si>
    <t>CONVENIO MUJERES DUPLAS</t>
  </si>
  <si>
    <t>OCTUBRE  DE 2024</t>
  </si>
  <si>
    <r>
      <t xml:space="preserve">TOTAL CONTRATACION VIGENCIA 1 DE OCTUBRE DE 2024 A 31 DE OCTUBRE    DE 2024      </t>
    </r>
    <r>
      <rPr>
        <sz val="14"/>
        <color theme="9" tint="-0.499984740745262"/>
        <rFont val="Cambria"/>
        <family val="1"/>
      </rPr>
      <t xml:space="preserve">(No se incluye el valor que se recibe por arrendamiento </t>
    </r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</si>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</sst>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&quot;$&quot;\ * #,##0_-;\-&quot;$&quot;\ * #,##0_-;_-&quot;$&quot;\ * &quot;-&quot;??_-;_-@_-"/>
    <numFmt numFmtId="167" formatCode="[$$-240A]\ #,##0;[Red][$$-240A]\ #,##0"/>
    <numFmt numFmtId="168" formatCode="_-[$$-240A]\ * #,##0_-;\-[$$-240A]\ * #,##0_-;_-[$$-240A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Arial Narrow"/>
      <family val="2"/>
    </font>
    <font>
      <sz val="9"/>
      <color indexed="81"/>
      <name val="Tahoma"/>
      <family val="2"/>
    </font>
    <font>
      <sz val="16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1"/>
      <color rgb="FF385723"/>
      <name val="Arial"/>
      <family val="2"/>
    </font>
    <font>
      <b/>
      <sz val="14"/>
      <color rgb="FF38572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rgb="FF385723"/>
      <name val="Cambria"/>
      <family val="1"/>
    </font>
    <font>
      <b/>
      <sz val="14"/>
      <name val="Cambria"/>
      <family val="1"/>
    </font>
    <font>
      <sz val="14"/>
      <color rgb="FF000000"/>
      <name val="Cambria"/>
      <family val="1"/>
    </font>
    <font>
      <sz val="14"/>
      <name val="Cambria"/>
      <family val="1"/>
    </font>
    <font>
      <b/>
      <sz val="14"/>
      <color theme="1"/>
      <name val="Cambria"/>
      <family val="1"/>
    </font>
    <font>
      <sz val="14"/>
      <color rgb="FFFF0000"/>
      <name val="Cambria"/>
      <family val="1"/>
    </font>
    <font>
      <vertAlign val="superscript"/>
      <sz val="14"/>
      <color theme="1"/>
      <name val="Cambria"/>
      <family val="1"/>
    </font>
    <font>
      <b/>
      <sz val="14"/>
      <color theme="9" tint="-0.499984740745262"/>
      <name val="Cambria"/>
      <family val="1"/>
    </font>
    <font>
      <sz val="14"/>
      <color theme="9" tint="-0.499984740745262"/>
      <name val="Cambria"/>
      <family val="1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1"/>
      <name val="Cambria"/>
      <family val="1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1.5"/>
      <color theme="1"/>
      <name val="Arial Narrow"/>
      <family val="2"/>
    </font>
    <font>
      <sz val="11.5"/>
      <color rgb="FF000000"/>
      <name val="Arial Narrow"/>
      <family val="2"/>
    </font>
    <font>
      <sz val="12"/>
      <name val="Arial"/>
      <family val="2"/>
    </font>
    <font>
      <b/>
      <sz val="11.5"/>
      <color rgb="FF000000"/>
      <name val="Arial Narrow"/>
      <family val="2"/>
    </font>
    <font>
      <sz val="12"/>
      <color rgb="FF92D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211">
    <xf numFmtId="0" fontId="0" fillId="0" borderId="0" xfId="0"/>
    <xf numFmtId="0" fontId="3" fillId="0" borderId="0" xfId="0" applyFont="1" applyFill="1" applyBorder="1"/>
    <xf numFmtId="0" fontId="6" fillId="0" borderId="0" xfId="0" applyFont="1"/>
    <xf numFmtId="3" fontId="6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1" fontId="7" fillId="5" borderId="16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center" vertical="center" wrapText="1" readingOrder="1"/>
    </xf>
    <xf numFmtId="0" fontId="17" fillId="3" borderId="0" xfId="0" applyFont="1" applyFill="1" applyBorder="1" applyAlignment="1">
      <alignment horizontal="center" vertical="center" wrapText="1" readingOrder="1"/>
    </xf>
    <xf numFmtId="0" fontId="19" fillId="5" borderId="1" xfId="0" applyFont="1" applyFill="1" applyBorder="1" applyAlignment="1">
      <alignment horizontal="left" vertical="center" wrapText="1" readingOrder="1"/>
    </xf>
    <xf numFmtId="0" fontId="19" fillId="3" borderId="1" xfId="0" applyFont="1" applyFill="1" applyBorder="1" applyAlignment="1">
      <alignment horizontal="left" vertical="center" wrapText="1" readingOrder="1"/>
    </xf>
    <xf numFmtId="0" fontId="22" fillId="5" borderId="1" xfId="0" applyFont="1" applyFill="1" applyBorder="1" applyAlignment="1">
      <alignment horizontal="left" vertical="center" wrapText="1" readingOrder="1"/>
    </xf>
    <xf numFmtId="0" fontId="23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" fontId="24" fillId="6" borderId="10" xfId="0" applyNumberFormat="1" applyFont="1" applyFill="1" applyBorder="1" applyAlignment="1">
      <alignment horizontal="center" vertical="center" wrapText="1"/>
    </xf>
    <xf numFmtId="165" fontId="13" fillId="3" borderId="0" xfId="2" applyNumberFormat="1" applyFont="1" applyFill="1"/>
    <xf numFmtId="165" fontId="14" fillId="5" borderId="17" xfId="2" applyNumberFormat="1" applyFont="1" applyFill="1" applyBorder="1" applyAlignment="1">
      <alignment horizontal="center" vertical="center"/>
    </xf>
    <xf numFmtId="165" fontId="13" fillId="0" borderId="0" xfId="2" applyNumberFormat="1" applyFont="1" applyBorder="1"/>
    <xf numFmtId="42" fontId="20" fillId="5" borderId="1" xfId="3" applyFont="1" applyFill="1" applyBorder="1" applyAlignment="1">
      <alignment horizontal="right" vertical="center" wrapText="1"/>
    </xf>
    <xf numFmtId="42" fontId="20" fillId="3" borderId="1" xfId="3" applyFont="1" applyFill="1" applyBorder="1" applyAlignment="1">
      <alignment horizontal="right" vertical="center" wrapText="1"/>
    </xf>
    <xf numFmtId="42" fontId="19" fillId="5" borderId="1" xfId="3" applyFont="1" applyFill="1" applyBorder="1" applyAlignment="1">
      <alignment horizontal="right" vertical="center"/>
    </xf>
    <xf numFmtId="42" fontId="20" fillId="3" borderId="0" xfId="3" applyFont="1" applyFill="1" applyBorder="1" applyAlignment="1">
      <alignment horizontal="center" vertical="center" wrapText="1"/>
    </xf>
    <xf numFmtId="42" fontId="24" fillId="6" borderId="11" xfId="3" applyFont="1" applyFill="1" applyBorder="1" applyAlignment="1">
      <alignment horizontal="right" vertical="center" wrapText="1"/>
    </xf>
    <xf numFmtId="42" fontId="18" fillId="3" borderId="3" xfId="3" applyFont="1" applyFill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1" fontId="7" fillId="5" borderId="19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 readingOrder="1"/>
    </xf>
    <xf numFmtId="166" fontId="0" fillId="0" borderId="1" xfId="8" applyNumberFormat="1" applyFont="1" applyFill="1" applyBorder="1"/>
    <xf numFmtId="166" fontId="0" fillId="0" borderId="1" xfId="8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left" vertical="center" wrapText="1" readingOrder="1"/>
    </xf>
    <xf numFmtId="3" fontId="20" fillId="0" borderId="1" xfId="0" applyNumberFormat="1" applyFont="1" applyFill="1" applyBorder="1" applyAlignment="1">
      <alignment horizontal="center" vertical="center" wrapText="1"/>
    </xf>
    <xf numFmtId="42" fontId="20" fillId="0" borderId="1" xfId="3" applyFont="1" applyFill="1" applyBorder="1" applyAlignment="1">
      <alignment horizontal="right" vertical="center" wrapText="1"/>
    </xf>
    <xf numFmtId="42" fontId="6" fillId="0" borderId="0" xfId="0" applyNumberFormat="1" applyFont="1"/>
    <xf numFmtId="0" fontId="3" fillId="0" borderId="0" xfId="0" applyFont="1" applyFill="1" applyBorder="1" applyAlignment="1">
      <alignment horizontal="left" vertical="top"/>
    </xf>
    <xf numFmtId="0" fontId="27" fillId="0" borderId="1" xfId="0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1" fontId="7" fillId="5" borderId="15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0" fillId="0" borderId="0" xfId="0" applyFill="1"/>
    <xf numFmtId="0" fontId="26" fillId="0" borderId="1" xfId="0" applyFont="1" applyFill="1" applyBorder="1" applyAlignment="1">
      <alignment horizontal="left" vertical="justify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2" fontId="8" fillId="0" borderId="0" xfId="3" applyFont="1" applyFill="1"/>
    <xf numFmtId="165" fontId="13" fillId="0" borderId="0" xfId="2" applyNumberFormat="1" applyFont="1" applyFill="1"/>
    <xf numFmtId="0" fontId="8" fillId="0" borderId="0" xfId="0" applyFont="1" applyFill="1" applyAlignment="1">
      <alignment horizontal="center" vertical="center" wrapText="1"/>
    </xf>
    <xf numFmtId="0" fontId="16" fillId="0" borderId="1" xfId="27" applyFont="1" applyFill="1" applyBorder="1" applyAlignment="1">
      <alignment horizontal="center" vertical="center" wrapText="1"/>
    </xf>
    <xf numFmtId="42" fontId="16" fillId="0" borderId="1" xfId="3" applyFont="1" applyFill="1" applyBorder="1" applyAlignment="1">
      <alignment horizontal="center" vertical="center" wrapText="1"/>
    </xf>
    <xf numFmtId="16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6" fontId="0" fillId="0" borderId="0" xfId="3" applyNumberFormat="1" applyFont="1" applyFill="1"/>
    <xf numFmtId="0" fontId="0" fillId="0" borderId="0" xfId="0" applyFill="1" applyAlignment="1">
      <alignment horizontal="center" vertical="center" wrapText="1"/>
    </xf>
    <xf numFmtId="42" fontId="0" fillId="0" borderId="0" xfId="3" applyFont="1" applyFill="1"/>
    <xf numFmtId="0" fontId="26" fillId="0" borderId="1" xfId="0" applyFont="1" applyBorder="1" applyAlignment="1">
      <alignment horizontal="center" vertical="center" wrapText="1"/>
    </xf>
    <xf numFmtId="166" fontId="29" fillId="0" borderId="0" xfId="0" applyNumberFormat="1" applyFont="1" applyBorder="1"/>
    <xf numFmtId="0" fontId="29" fillId="0" borderId="0" xfId="0" applyFont="1" applyBorder="1"/>
    <xf numFmtId="0" fontId="6" fillId="0" borderId="0" xfId="0" applyFont="1" applyFill="1"/>
    <xf numFmtId="42" fontId="6" fillId="0" borderId="0" xfId="0" applyNumberFormat="1" applyFont="1" applyFill="1"/>
    <xf numFmtId="0" fontId="6" fillId="0" borderId="0" xfId="0" applyFont="1" applyFill="1" applyAlignment="1">
      <alignment horizontal="left"/>
    </xf>
    <xf numFmtId="42" fontId="6" fillId="0" borderId="0" xfId="0" applyNumberFormat="1" applyFont="1" applyFill="1" applyAlignment="1">
      <alignment horizontal="left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4" fontId="0" fillId="0" borderId="1" xfId="0" applyNumberFormat="1" applyBorder="1"/>
    <xf numFmtId="0" fontId="3" fillId="0" borderId="1" xfId="0" applyFont="1" applyBorder="1"/>
    <xf numFmtId="0" fontId="0" fillId="0" borderId="1" xfId="0" applyBorder="1"/>
    <xf numFmtId="3" fontId="30" fillId="0" borderId="1" xfId="2" applyNumberFormat="1" applyFont="1" applyBorder="1" applyAlignment="1">
      <alignment vertical="top"/>
    </xf>
    <xf numFmtId="3" fontId="0" fillId="0" borderId="1" xfId="0" applyNumberFormat="1" applyBorder="1"/>
    <xf numFmtId="42" fontId="19" fillId="0" borderId="1" xfId="3" applyFont="1" applyFill="1" applyBorder="1" applyAlignment="1">
      <alignment horizontal="right" vertical="center"/>
    </xf>
    <xf numFmtId="166" fontId="3" fillId="0" borderId="0" xfId="0" applyNumberFormat="1" applyFont="1" applyBorder="1"/>
    <xf numFmtId="0" fontId="3" fillId="0" borderId="0" xfId="0" applyFont="1" applyFill="1" applyBorder="1" applyAlignment="1"/>
    <xf numFmtId="0" fontId="7" fillId="5" borderId="1" xfId="0" applyFont="1" applyFill="1" applyBorder="1" applyAlignment="1">
      <alignment horizontal="center" vertical="justify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166" fontId="0" fillId="0" borderId="1" xfId="8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3" fontId="3" fillId="0" borderId="0" xfId="0" applyNumberFormat="1" applyFont="1" applyBorder="1"/>
    <xf numFmtId="0" fontId="0" fillId="0" borderId="1" xfId="0" applyBorder="1" applyAlignment="1">
      <alignment wrapText="1"/>
    </xf>
    <xf numFmtId="0" fontId="27" fillId="0" borderId="1" xfId="0" applyFont="1" applyBorder="1" applyAlignment="1">
      <alignment horizontal="left" vertical="justify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/>
    </xf>
    <xf numFmtId="0" fontId="16" fillId="5" borderId="1" xfId="27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5" fontId="14" fillId="5" borderId="20" xfId="2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wrapText="1"/>
    </xf>
    <xf numFmtId="0" fontId="27" fillId="0" borderId="8" xfId="0" applyFont="1" applyFill="1" applyBorder="1" applyAlignment="1">
      <alignment wrapText="1"/>
    </xf>
    <xf numFmtId="14" fontId="0" fillId="0" borderId="8" xfId="0" applyNumberFormat="1" applyFill="1" applyBorder="1" applyAlignment="1">
      <alignment wrapText="1"/>
    </xf>
    <xf numFmtId="166" fontId="0" fillId="0" borderId="8" xfId="8" applyNumberFormat="1" applyFont="1" applyFill="1" applyBorder="1" applyAlignment="1">
      <alignment wrapText="1"/>
    </xf>
    <xf numFmtId="0" fontId="32" fillId="0" borderId="1" xfId="0" applyFont="1" applyBorder="1"/>
    <xf numFmtId="0" fontId="3" fillId="0" borderId="1" xfId="0" applyFont="1" applyFill="1" applyBorder="1"/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14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0" fillId="0" borderId="1" xfId="8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6" fontId="1" fillId="0" borderId="1" xfId="8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13" fillId="0" borderId="1" xfId="8" applyNumberFormat="1" applyFont="1" applyFill="1" applyBorder="1" applyAlignment="1">
      <alignment horizontal="center" vertical="center"/>
    </xf>
    <xf numFmtId="0" fontId="28" fillId="0" borderId="1" xfId="0" applyFont="1" applyBorder="1"/>
    <xf numFmtId="0" fontId="31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justify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13" xfId="0" applyFont="1" applyBorder="1"/>
    <xf numFmtId="0" fontId="3" fillId="0" borderId="13" xfId="0" applyFont="1" applyFill="1" applyBorder="1"/>
    <xf numFmtId="14" fontId="28" fillId="0" borderId="1" xfId="0" applyNumberFormat="1" applyFont="1" applyBorder="1" applyAlignment="1">
      <alignment wrapText="1"/>
    </xf>
    <xf numFmtId="166" fontId="28" fillId="0" borderId="1" xfId="5" applyNumberFormat="1" applyFont="1" applyFill="1" applyBorder="1" applyAlignment="1">
      <alignment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justify" wrapText="1"/>
    </xf>
    <xf numFmtId="3" fontId="6" fillId="0" borderId="0" xfId="0" applyNumberFormat="1" applyFont="1" applyFill="1"/>
    <xf numFmtId="0" fontId="33" fillId="0" borderId="0" xfId="0" applyFont="1" applyFill="1" applyBorder="1" applyAlignment="1">
      <alignment horizontal="left"/>
    </xf>
    <xf numFmtId="3" fontId="18" fillId="4" borderId="5" xfId="0" applyNumberFormat="1" applyFont="1" applyFill="1" applyBorder="1" applyAlignment="1">
      <alignment horizontal="center" vertical="center" wrapText="1"/>
    </xf>
    <xf numFmtId="42" fontId="18" fillId="4" borderId="3" xfId="3" applyFont="1" applyFill="1" applyBorder="1" applyAlignment="1">
      <alignment horizontal="right" vertical="center" wrapText="1"/>
    </xf>
    <xf numFmtId="14" fontId="0" fillId="0" borderId="0" xfId="0" applyNumberFormat="1" applyBorder="1" applyAlignment="1">
      <alignment horizontal="center" vertical="center"/>
    </xf>
    <xf numFmtId="0" fontId="28" fillId="0" borderId="3" xfId="0" applyFont="1" applyBorder="1"/>
    <xf numFmtId="166" fontId="0" fillId="0" borderId="0" xfId="8" applyNumberFormat="1" applyFont="1" applyFill="1" applyBorder="1" applyAlignment="1">
      <alignment horizontal="center" vertical="center"/>
    </xf>
    <xf numFmtId="168" fontId="3" fillId="0" borderId="0" xfId="0" applyNumberFormat="1" applyFont="1" applyBorder="1"/>
    <xf numFmtId="0" fontId="34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justify" vertical="center"/>
    </xf>
    <xf numFmtId="0" fontId="36" fillId="0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center" vertical="center"/>
    </xf>
    <xf numFmtId="0" fontId="16" fillId="5" borderId="3" xfId="27" applyFont="1" applyFill="1" applyBorder="1" applyAlignment="1">
      <alignment horizontal="center" vertical="center" wrapText="1"/>
    </xf>
    <xf numFmtId="0" fontId="16" fillId="5" borderId="21" xfId="27" applyFont="1" applyFill="1" applyBorder="1" applyAlignment="1">
      <alignment horizontal="center" vertical="center" wrapText="1"/>
    </xf>
    <xf numFmtId="42" fontId="16" fillId="5" borderId="3" xfId="3" applyFont="1" applyFill="1" applyBorder="1" applyAlignment="1">
      <alignment horizontal="center" vertical="center" wrapText="1"/>
    </xf>
    <xf numFmtId="42" fontId="16" fillId="5" borderId="21" xfId="3" applyFont="1" applyFill="1" applyBorder="1" applyAlignment="1">
      <alignment horizontal="center" vertical="center" wrapText="1"/>
    </xf>
    <xf numFmtId="0" fontId="16" fillId="5" borderId="4" xfId="27" applyFont="1" applyFill="1" applyBorder="1" applyAlignment="1">
      <alignment horizontal="center" vertical="center" wrapText="1"/>
    </xf>
    <xf numFmtId="0" fontId="16" fillId="5" borderId="14" xfId="2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3" fontId="21" fillId="7" borderId="13" xfId="0" applyNumberFormat="1" applyFont="1" applyFill="1" applyBorder="1" applyAlignment="1">
      <alignment horizontal="center" vertical="center"/>
    </xf>
    <xf numFmtId="42" fontId="20" fillId="7" borderId="1" xfId="3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2" fontId="18" fillId="2" borderId="3" xfId="3" applyFont="1" applyFill="1" applyBorder="1" applyAlignment="1">
      <alignment horizontal="right" vertical="center" wrapText="1"/>
    </xf>
    <xf numFmtId="42" fontId="18" fillId="2" borderId="8" xfId="3" applyFont="1" applyFill="1" applyBorder="1" applyAlignment="1">
      <alignment horizontal="right" vertical="center" wrapText="1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0" xfId="0" applyFont="1" applyFill="1" applyBorder="1" applyAlignment="1">
      <alignment horizontal="center" vertical="center" wrapText="1" readingOrder="1"/>
    </xf>
    <xf numFmtId="17" fontId="18" fillId="4" borderId="1" xfId="0" applyNumberFormat="1" applyFont="1" applyFill="1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 wrapText="1" readingOrder="1"/>
    </xf>
    <xf numFmtId="0" fontId="18" fillId="3" borderId="1" xfId="0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0" fontId="34" fillId="0" borderId="0" xfId="0" applyFont="1" applyFill="1" applyAlignment="1">
      <alignment wrapText="1"/>
    </xf>
    <xf numFmtId="0" fontId="34" fillId="0" borderId="1" xfId="0" applyFont="1" applyFill="1" applyBorder="1"/>
    <xf numFmtId="0" fontId="34" fillId="0" borderId="1" xfId="0" applyFont="1" applyFill="1" applyBorder="1" applyAlignment="1">
      <alignment wrapText="1"/>
    </xf>
    <xf numFmtId="0" fontId="27" fillId="0" borderId="1" xfId="0" applyFont="1" applyBorder="1"/>
    <xf numFmtId="0" fontId="37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10" borderId="1" xfId="0" applyFill="1" applyBorder="1"/>
    <xf numFmtId="14" fontId="0" fillId="10" borderId="1" xfId="0" applyNumberFormat="1" applyFill="1" applyBorder="1"/>
    <xf numFmtId="0" fontId="0" fillId="0" borderId="1" xfId="0" applyBorder="1" applyAlignment="1">
      <alignment horizontal="center" wrapText="1"/>
    </xf>
    <xf numFmtId="3" fontId="0" fillId="0" borderId="1" xfId="0" applyNumberFormat="1" applyFill="1" applyBorder="1"/>
    <xf numFmtId="0" fontId="0" fillId="9" borderId="1" xfId="0" applyFill="1" applyBorder="1" applyAlignment="1">
      <alignment wrapText="1"/>
    </xf>
    <xf numFmtId="0" fontId="28" fillId="0" borderId="1" xfId="0" applyFont="1" applyFill="1" applyBorder="1"/>
    <xf numFmtId="0" fontId="34" fillId="0" borderId="22" xfId="0" applyFont="1" applyFill="1" applyBorder="1" applyAlignment="1">
      <alignment wrapText="1"/>
    </xf>
    <xf numFmtId="0" fontId="26" fillId="0" borderId="22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27" fillId="0" borderId="22" xfId="0" applyFont="1" applyFill="1" applyBorder="1" applyAlignment="1">
      <alignment wrapText="1"/>
    </xf>
    <xf numFmtId="0" fontId="35" fillId="0" borderId="22" xfId="0" applyFont="1" applyFill="1" applyBorder="1" applyAlignment="1">
      <alignment wrapText="1"/>
    </xf>
    <xf numFmtId="0" fontId="34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31" fillId="0" borderId="22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38" fillId="0" borderId="0" xfId="0" applyFont="1" applyFill="1" applyBorder="1" applyAlignment="1">
      <alignment horizontal="left" vertical="top"/>
    </xf>
  </cellXfs>
  <cellStyles count="28">
    <cellStyle name="40% - Énfasis1" xfId="27" builtinId="31"/>
    <cellStyle name="Moneda" xfId="8" builtinId="4"/>
    <cellStyle name="Moneda [0]" xfId="3" builtinId="7"/>
    <cellStyle name="Moneda [0] 2" xfId="4"/>
    <cellStyle name="Moneda [0] 3" xfId="10"/>
    <cellStyle name="Moneda [0] 3 2" xfId="26"/>
    <cellStyle name="Moneda 10" xfId="14"/>
    <cellStyle name="Moneda 11" xfId="15"/>
    <cellStyle name="Moneda 12" xfId="16"/>
    <cellStyle name="Moneda 13" xfId="17"/>
    <cellStyle name="Moneda 14" xfId="18"/>
    <cellStyle name="Moneda 14 2" xfId="19"/>
    <cellStyle name="Moneda 2" xfId="2"/>
    <cellStyle name="Moneda 23" xfId="20"/>
    <cellStyle name="Moneda 3" xfId="5"/>
    <cellStyle name="Moneda 31" xfId="21"/>
    <cellStyle name="Moneda 37" xfId="22"/>
    <cellStyle name="Moneda 4" xfId="6"/>
    <cellStyle name="Moneda 43" xfId="23"/>
    <cellStyle name="Moneda 5" xfId="7"/>
    <cellStyle name="Moneda 50" xfId="24"/>
    <cellStyle name="Moneda 56" xfId="25"/>
    <cellStyle name="Moneda 6" xfId="9"/>
    <cellStyle name="Moneda 7" xfId="11"/>
    <cellStyle name="Moneda 8" xfId="12"/>
    <cellStyle name="Moneda 9" xfId="1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9</xdr:row>
      <xdr:rowOff>0</xdr:rowOff>
    </xdr:from>
    <xdr:ext cx="184731" cy="264560"/>
    <xdr:sp macro="" textlink="">
      <xdr:nvSpPr>
        <xdr:cNvPr id="11" name="CuadroTexto 10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9</xdr:row>
      <xdr:rowOff>0</xdr:rowOff>
    </xdr:from>
    <xdr:ext cx="184731" cy="264560"/>
    <xdr:sp macro="" textlink="">
      <xdr:nvSpPr>
        <xdr:cNvPr id="12" name="CuadroTexto 11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7" name="CuadroTexto 3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8" name="CuadroTexto 4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3" name="CuadroTexto 3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4" name="CuadroTexto 4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0</xdr:col>
      <xdr:colOff>114301</xdr:colOff>
      <xdr:row>0</xdr:row>
      <xdr:rowOff>177800</xdr:rowOff>
    </xdr:from>
    <xdr:to>
      <xdr:col>1</xdr:col>
      <xdr:colOff>825501</xdr:colOff>
      <xdr:row>2</xdr:row>
      <xdr:rowOff>1123950</xdr:rowOff>
    </xdr:to>
    <xdr:pic>
      <xdr:nvPicPr>
        <xdr:cNvPr id="1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77800"/>
          <a:ext cx="2019300" cy="1428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13" name="CuadroTexto 4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47</xdr:row>
      <xdr:rowOff>0</xdr:rowOff>
    </xdr:from>
    <xdr:ext cx="184731" cy="264560"/>
    <xdr:sp macro="" textlink="">
      <xdr:nvSpPr>
        <xdr:cNvPr id="14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47</xdr:row>
      <xdr:rowOff>0</xdr:rowOff>
    </xdr:from>
    <xdr:ext cx="184731" cy="264560"/>
    <xdr:sp macro="" textlink="">
      <xdr:nvSpPr>
        <xdr:cNvPr id="15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47</xdr:row>
      <xdr:rowOff>0</xdr:rowOff>
    </xdr:from>
    <xdr:ext cx="184731" cy="264560"/>
    <xdr:sp macro="" textlink="">
      <xdr:nvSpPr>
        <xdr:cNvPr id="16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47</xdr:row>
      <xdr:rowOff>0</xdr:rowOff>
    </xdr:from>
    <xdr:ext cx="184731" cy="264560"/>
    <xdr:sp macro="" textlink="">
      <xdr:nvSpPr>
        <xdr:cNvPr id="17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8" name="CuadroTexto 3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9" name="CuadroTexto 4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0" name="CuadroTexto 3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1" name="CuadroTexto 4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2" name="CuadroTexto 3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3" name="CuadroTexto 4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24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25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26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47</xdr:row>
      <xdr:rowOff>0</xdr:rowOff>
    </xdr:from>
    <xdr:ext cx="184731" cy="264560"/>
    <xdr:sp macro="" textlink="">
      <xdr:nvSpPr>
        <xdr:cNvPr id="27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49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49</xdr:row>
      <xdr:rowOff>0</xdr:rowOff>
    </xdr:from>
    <xdr:ext cx="184731" cy="264560"/>
    <xdr:sp macro="" textlink="">
      <xdr:nvSpPr>
        <xdr:cNvPr id="3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49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49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49</xdr:row>
      <xdr:rowOff>0</xdr:rowOff>
    </xdr:from>
    <xdr:ext cx="184731" cy="264560"/>
    <xdr:sp macro="" textlink="">
      <xdr:nvSpPr>
        <xdr:cNvPr id="6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49</xdr:row>
      <xdr:rowOff>0</xdr:rowOff>
    </xdr:from>
    <xdr:ext cx="184731" cy="264560"/>
    <xdr:sp macro="" textlink="">
      <xdr:nvSpPr>
        <xdr:cNvPr id="7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0</xdr:col>
      <xdr:colOff>190501</xdr:colOff>
      <xdr:row>0</xdr:row>
      <xdr:rowOff>158750</xdr:rowOff>
    </xdr:from>
    <xdr:to>
      <xdr:col>1</xdr:col>
      <xdr:colOff>14954</xdr:colOff>
      <xdr:row>1</xdr:row>
      <xdr:rowOff>406400</xdr:rowOff>
    </xdr:to>
    <xdr:pic>
      <xdr:nvPicPr>
        <xdr:cNvPr id="8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2016125" cy="1428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57922</xdr:colOff>
      <xdr:row>49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49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49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49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49</xdr:row>
      <xdr:rowOff>0</xdr:rowOff>
    </xdr:from>
    <xdr:ext cx="184731" cy="264560"/>
    <xdr:sp macro="" textlink="">
      <xdr:nvSpPr>
        <xdr:cNvPr id="13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49</xdr:row>
      <xdr:rowOff>0</xdr:rowOff>
    </xdr:from>
    <xdr:ext cx="184731" cy="264560"/>
    <xdr:sp macro="" textlink="">
      <xdr:nvSpPr>
        <xdr:cNvPr id="14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5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6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7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8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9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20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857250</xdr:colOff>
      <xdr:row>0</xdr:row>
      <xdr:rowOff>158750</xdr:rowOff>
    </xdr:from>
    <xdr:to>
      <xdr:col>1</xdr:col>
      <xdr:colOff>2068286</xdr:colOff>
      <xdr:row>1</xdr:row>
      <xdr:rowOff>35152</xdr:rowOff>
    </xdr:to>
    <xdr:pic>
      <xdr:nvPicPr>
        <xdr:cNvPr id="21" name="Imagen 20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8750"/>
          <a:ext cx="1211036" cy="10511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269875</xdr:rowOff>
    </xdr:from>
    <xdr:to>
      <xdr:col>1</xdr:col>
      <xdr:colOff>71438</xdr:colOff>
      <xdr:row>3</xdr:row>
      <xdr:rowOff>0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269875"/>
          <a:ext cx="1214438" cy="103981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zoomScale="120" zoomScaleNormal="120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6" width="13.42578125" style="4" customWidth="1"/>
    <col min="7" max="7" width="10.85546875" style="4" customWidth="1"/>
    <col min="8" max="8" width="13.42578125" style="4" customWidth="1"/>
    <col min="9" max="9" width="20.5703125" style="30" customWidth="1"/>
    <col min="10" max="10" width="24" style="8" customWidth="1"/>
    <col min="11" max="16384" width="23.7109375" style="4"/>
  </cols>
  <sheetData>
    <row r="1" spans="1:11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1" ht="35.1" customHeight="1" x14ac:dyDescent="0.2">
      <c r="A2" s="148" t="s">
        <v>33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ht="35.1" customHeight="1" thickBot="1" x14ac:dyDescent="0.25">
      <c r="A3" s="148" t="s">
        <v>60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1" ht="37.5" customHeight="1" x14ac:dyDescent="0.2">
      <c r="A4" s="14" t="s">
        <v>13</v>
      </c>
      <c r="B4" s="15" t="s">
        <v>1</v>
      </c>
      <c r="C4" s="15" t="s">
        <v>0</v>
      </c>
      <c r="D4" s="15" t="s">
        <v>2</v>
      </c>
      <c r="E4" s="15" t="s">
        <v>19</v>
      </c>
      <c r="F4" s="82" t="s">
        <v>53</v>
      </c>
      <c r="G4" s="108" t="s">
        <v>44</v>
      </c>
      <c r="H4" s="108" t="s">
        <v>38</v>
      </c>
      <c r="I4" s="29" t="s">
        <v>41</v>
      </c>
      <c r="J4" s="16" t="s">
        <v>48</v>
      </c>
    </row>
    <row r="5" spans="1:11" s="1" customFormat="1" ht="67.5" customHeight="1" x14ac:dyDescent="0.3">
      <c r="A5" s="134"/>
      <c r="B5" s="84"/>
      <c r="C5" s="135"/>
      <c r="D5" s="100"/>
      <c r="E5" s="100"/>
      <c r="F5" s="129"/>
      <c r="G5" s="94"/>
      <c r="H5" s="109"/>
      <c r="I5" s="106"/>
      <c r="J5" s="105"/>
    </row>
    <row r="6" spans="1:11" s="1" customFormat="1" ht="67.5" customHeight="1" x14ac:dyDescent="0.3">
      <c r="A6" s="134"/>
      <c r="B6" s="84"/>
      <c r="C6" s="135"/>
      <c r="D6" s="100"/>
      <c r="E6" s="100"/>
      <c r="F6" s="129"/>
      <c r="G6" s="94"/>
      <c r="H6" s="109"/>
      <c r="I6" s="106"/>
      <c r="J6" s="105"/>
    </row>
    <row r="7" spans="1:11" s="1" customFormat="1" ht="15" customHeight="1" x14ac:dyDescent="0.25">
      <c r="A7" s="95"/>
      <c r="B7" s="96"/>
      <c r="C7" s="96"/>
      <c r="D7" s="97"/>
      <c r="E7" s="97"/>
      <c r="F7" s="97"/>
      <c r="G7" s="97"/>
      <c r="H7" s="97"/>
      <c r="I7" s="114">
        <f>SUM(I5:I6)</f>
        <v>0</v>
      </c>
      <c r="J7" s="111" t="s">
        <v>20</v>
      </c>
    </row>
    <row r="8" spans="1:11" s="1" customFormat="1" ht="15" customHeight="1" x14ac:dyDescent="0.25">
      <c r="A8" s="17"/>
      <c r="B8" s="18"/>
      <c r="C8" s="18"/>
      <c r="D8" s="19"/>
      <c r="E8" s="40"/>
      <c r="F8" s="40"/>
      <c r="G8" s="40"/>
      <c r="H8" s="40"/>
      <c r="I8" s="46">
        <f>+I5</f>
        <v>0</v>
      </c>
      <c r="J8" s="41" t="s">
        <v>32</v>
      </c>
      <c r="K8" s="88"/>
    </row>
    <row r="9" spans="1:11" ht="15" customHeight="1" x14ac:dyDescent="0.25">
      <c r="I9" s="46">
        <f>+I6</f>
        <v>0</v>
      </c>
      <c r="J9" s="41" t="s">
        <v>36</v>
      </c>
      <c r="K9" s="92"/>
    </row>
    <row r="10" spans="1:11" x14ac:dyDescent="0.25">
      <c r="C10" s="98"/>
      <c r="I10" s="4"/>
      <c r="J10" s="4"/>
    </row>
    <row r="11" spans="1:11" ht="11.25" x14ac:dyDescent="0.2">
      <c r="I11" s="4"/>
      <c r="J11" s="4"/>
    </row>
    <row r="12" spans="1:11" ht="11.25" x14ac:dyDescent="0.2">
      <c r="I12" s="4"/>
      <c r="J12" s="4"/>
    </row>
    <row r="13" spans="1:11" ht="11.25" x14ac:dyDescent="0.2">
      <c r="I13" s="4"/>
      <c r="J13" s="4"/>
    </row>
    <row r="14" spans="1:11" ht="11.25" x14ac:dyDescent="0.2">
      <c r="I14" s="4"/>
      <c r="J14" s="4"/>
    </row>
    <row r="16" spans="1:11" ht="16.5" x14ac:dyDescent="0.25">
      <c r="J16" s="74"/>
    </row>
  </sheetData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O18"/>
  <sheetViews>
    <sheetView zoomScale="120" zoomScaleNormal="120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5" width="13.42578125" style="4" customWidth="1"/>
    <col min="6" max="6" width="20.5703125" style="30" customWidth="1"/>
    <col min="7" max="7" width="20.7109375" style="8" customWidth="1"/>
    <col min="8" max="16384" width="23.7109375" style="4"/>
  </cols>
  <sheetData>
    <row r="1" spans="1:93" ht="35.1" customHeight="1" x14ac:dyDescent="0.25">
      <c r="A1" s="6"/>
      <c r="B1" s="6"/>
      <c r="C1" s="6"/>
      <c r="D1" s="6"/>
      <c r="E1" s="6"/>
      <c r="F1" s="28"/>
      <c r="G1" s="7"/>
    </row>
    <row r="2" spans="1:93" ht="35.1" customHeight="1" x14ac:dyDescent="0.2">
      <c r="A2" s="148" t="s">
        <v>23</v>
      </c>
      <c r="B2" s="148"/>
      <c r="C2" s="148"/>
      <c r="D2" s="148"/>
      <c r="E2" s="148"/>
      <c r="F2" s="148"/>
      <c r="G2" s="148"/>
    </row>
    <row r="3" spans="1:93" ht="35.1" customHeight="1" thickBot="1" x14ac:dyDescent="0.25">
      <c r="A3" s="148" t="s">
        <v>60</v>
      </c>
      <c r="B3" s="148"/>
      <c r="C3" s="148"/>
      <c r="D3" s="148"/>
      <c r="E3" s="148"/>
      <c r="F3" s="148"/>
      <c r="G3" s="148"/>
    </row>
    <row r="4" spans="1:93" ht="37.5" customHeight="1" x14ac:dyDescent="0.2">
      <c r="A4" s="42" t="s">
        <v>13</v>
      </c>
      <c r="B4" s="43" t="s">
        <v>1</v>
      </c>
      <c r="C4" s="43" t="s">
        <v>0</v>
      </c>
      <c r="D4" s="43" t="s">
        <v>2</v>
      </c>
      <c r="E4" s="43" t="s">
        <v>19</v>
      </c>
      <c r="F4" s="110" t="s">
        <v>3</v>
      </c>
      <c r="G4" s="61" t="s">
        <v>5</v>
      </c>
    </row>
    <row r="5" spans="1:93" s="86" customFormat="1" ht="92.25" customHeight="1" x14ac:dyDescent="0.3">
      <c r="A5" s="101"/>
      <c r="B5" s="84"/>
      <c r="C5" s="84"/>
      <c r="D5" s="132"/>
      <c r="E5" s="132"/>
      <c r="F5" s="133"/>
      <c r="G5" s="8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130"/>
    </row>
    <row r="6" spans="1:93" s="86" customFormat="1" ht="37.5" hidden="1" customHeight="1" x14ac:dyDescent="0.2">
      <c r="A6" s="117"/>
      <c r="B6" s="118"/>
      <c r="C6" s="118"/>
      <c r="D6" s="118"/>
      <c r="E6" s="118"/>
      <c r="F6" s="119"/>
      <c r="G6" s="120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130"/>
    </row>
    <row r="7" spans="1:93" s="86" customFormat="1" ht="37.5" hidden="1" customHeight="1" x14ac:dyDescent="0.2">
      <c r="A7" s="117"/>
      <c r="B7" s="118"/>
      <c r="C7" s="118"/>
      <c r="D7" s="118"/>
      <c r="E7" s="118"/>
      <c r="F7" s="119"/>
      <c r="G7" s="12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130"/>
    </row>
    <row r="8" spans="1:93" s="86" customFormat="1" ht="37.5" hidden="1" customHeight="1" x14ac:dyDescent="0.2">
      <c r="A8" s="117"/>
      <c r="B8" s="118"/>
      <c r="C8" s="118"/>
      <c r="D8" s="118"/>
      <c r="E8" s="118"/>
      <c r="F8" s="119"/>
      <c r="G8" s="12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130"/>
    </row>
    <row r="9" spans="1:93" s="86" customFormat="1" ht="37.5" hidden="1" customHeight="1" x14ac:dyDescent="0.2">
      <c r="A9" s="117"/>
      <c r="B9" s="118"/>
      <c r="C9" s="118"/>
      <c r="D9" s="118"/>
      <c r="E9" s="118"/>
      <c r="F9" s="119"/>
      <c r="G9" s="12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130"/>
    </row>
    <row r="10" spans="1:93" s="116" customFormat="1" ht="37.5" hidden="1" customHeight="1" x14ac:dyDescent="0.3">
      <c r="A10" s="101"/>
      <c r="B10" s="115"/>
      <c r="C10" s="104"/>
      <c r="D10" s="85"/>
      <c r="E10" s="85"/>
      <c r="F10" s="89"/>
      <c r="G10" s="8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31"/>
    </row>
    <row r="11" spans="1:93" ht="15" customHeight="1" x14ac:dyDescent="0.25">
      <c r="A11" s="111"/>
      <c r="B11" s="112"/>
      <c r="C11" s="112"/>
      <c r="D11" s="113"/>
      <c r="E11" s="113"/>
      <c r="F11" s="114">
        <f>SUM(F5:F10)</f>
        <v>0</v>
      </c>
      <c r="G11" s="55" t="s">
        <v>20</v>
      </c>
    </row>
    <row r="12" spans="1:93" x14ac:dyDescent="0.25">
      <c r="A12" s="17"/>
      <c r="B12" s="18"/>
      <c r="C12" s="18"/>
      <c r="D12" s="19"/>
      <c r="E12" s="40"/>
      <c r="F12" s="46">
        <f>+F11</f>
        <v>0</v>
      </c>
      <c r="G12" s="41" t="s">
        <v>4</v>
      </c>
    </row>
    <row r="13" spans="1:93" x14ac:dyDescent="0.25">
      <c r="F13" s="46"/>
      <c r="G13" s="41"/>
    </row>
    <row r="14" spans="1:93" ht="11.25" x14ac:dyDescent="0.2">
      <c r="F14" s="4"/>
      <c r="G14" s="4"/>
    </row>
    <row r="15" spans="1:93" ht="11.25" x14ac:dyDescent="0.2">
      <c r="F15" s="4"/>
      <c r="G15" s="4"/>
    </row>
    <row r="16" spans="1:93" ht="11.25" x14ac:dyDescent="0.2">
      <c r="F16" s="4"/>
      <c r="G16" s="4"/>
    </row>
    <row r="17" spans="6:7" ht="11.25" x14ac:dyDescent="0.2">
      <c r="F17" s="4"/>
      <c r="G17" s="4"/>
    </row>
    <row r="18" spans="6:7" ht="11.25" x14ac:dyDescent="0.2">
      <c r="F18" s="4"/>
      <c r="G18" s="4"/>
    </row>
  </sheetData>
  <mergeCells count="2">
    <mergeCell ref="A2:G2"/>
    <mergeCell ref="A3:G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zoomScale="81" zoomScaleNormal="81" workbookViewId="0">
      <selection activeCell="A4" sqref="A4"/>
    </sheetView>
  </sheetViews>
  <sheetFormatPr baseColWidth="10" defaultColWidth="23.7109375" defaultRowHeight="11.25" x14ac:dyDescent="0.2"/>
  <cols>
    <col min="1" max="1" width="17.7109375" style="5" customWidth="1"/>
    <col min="2" max="2" width="49.42578125" style="4" customWidth="1"/>
    <col min="3" max="3" width="57.5703125" style="4" customWidth="1"/>
    <col min="4" max="7" width="13.42578125" style="4" customWidth="1"/>
    <col min="8" max="8" width="17.85546875" style="4" customWidth="1"/>
    <col min="9" max="9" width="16.7109375" style="4" customWidth="1"/>
    <col min="10" max="10" width="18.7109375" style="8" customWidth="1"/>
    <col min="11" max="16384" width="23.7109375" style="4"/>
  </cols>
  <sheetData>
    <row r="1" spans="1:10" ht="35.1" customHeight="1" x14ac:dyDescent="0.2">
      <c r="A1" s="6"/>
      <c r="B1" s="6"/>
      <c r="C1" s="6"/>
      <c r="D1" s="6"/>
      <c r="E1" s="6"/>
      <c r="F1" s="6"/>
      <c r="G1" s="6"/>
      <c r="H1" s="6"/>
      <c r="I1" s="6"/>
      <c r="J1" s="7"/>
    </row>
    <row r="2" spans="1:10" ht="35.1" customHeight="1" x14ac:dyDescent="0.2">
      <c r="A2" s="148" t="s">
        <v>49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35.1" customHeight="1" thickBot="1" x14ac:dyDescent="0.25">
      <c r="A3" s="148" t="s">
        <v>60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37.5" customHeight="1" x14ac:dyDescent="0.2">
      <c r="A4" s="42" t="s">
        <v>13</v>
      </c>
      <c r="B4" s="43" t="s">
        <v>1</v>
      </c>
      <c r="C4" s="43" t="s">
        <v>0</v>
      </c>
      <c r="D4" s="43" t="s">
        <v>2</v>
      </c>
      <c r="E4" s="43" t="s">
        <v>19</v>
      </c>
      <c r="F4" s="149" t="s">
        <v>47</v>
      </c>
      <c r="G4" s="149" t="s">
        <v>38</v>
      </c>
      <c r="H4" s="151" t="s">
        <v>27</v>
      </c>
      <c r="I4" s="151" t="s">
        <v>43</v>
      </c>
      <c r="J4" s="153" t="s">
        <v>28</v>
      </c>
    </row>
    <row r="5" spans="1:10" ht="39" customHeight="1" x14ac:dyDescent="0.2">
      <c r="A5" s="57"/>
      <c r="B5" s="58"/>
      <c r="C5" s="58"/>
      <c r="D5" s="58"/>
      <c r="E5" s="58"/>
      <c r="F5" s="150"/>
      <c r="G5" s="150"/>
      <c r="H5" s="152"/>
      <c r="I5" s="152"/>
      <c r="J5" s="154"/>
    </row>
    <row r="6" spans="1:10" ht="94.5" customHeight="1" x14ac:dyDescent="0.3">
      <c r="A6" s="126"/>
      <c r="B6" s="84"/>
      <c r="C6" s="84"/>
      <c r="D6" s="85"/>
      <c r="E6" s="85"/>
      <c r="F6" s="94"/>
      <c r="G6" s="123"/>
      <c r="H6" s="89"/>
      <c r="I6" s="89"/>
      <c r="J6" s="103"/>
    </row>
    <row r="7" spans="1:10" ht="76.5" customHeight="1" x14ac:dyDescent="0.3">
      <c r="A7" s="141"/>
      <c r="B7" s="84"/>
      <c r="C7" s="84"/>
      <c r="D7" s="85"/>
      <c r="E7" s="85"/>
      <c r="F7" s="124"/>
      <c r="G7" s="125"/>
      <c r="H7" s="89"/>
      <c r="I7" s="89"/>
      <c r="J7" s="103"/>
    </row>
    <row r="8" spans="1:10" ht="52.5" customHeight="1" x14ac:dyDescent="0.3">
      <c r="A8" s="126"/>
      <c r="B8" s="84"/>
      <c r="C8" s="84"/>
      <c r="D8" s="85"/>
      <c r="E8" s="85"/>
      <c r="F8" s="94"/>
      <c r="G8" s="99"/>
      <c r="H8" s="89"/>
      <c r="I8" s="89"/>
      <c r="J8" s="103"/>
    </row>
    <row r="9" spans="1:10" ht="46.5" customHeight="1" x14ac:dyDescent="0.3">
      <c r="A9" s="126"/>
      <c r="B9" s="84"/>
      <c r="C9" s="127"/>
      <c r="D9" s="85"/>
      <c r="E9" s="85"/>
      <c r="F9" s="94"/>
      <c r="G9" s="99"/>
      <c r="H9" s="89"/>
      <c r="I9" s="89"/>
      <c r="J9" s="103"/>
    </row>
    <row r="10" spans="1:10" ht="15" x14ac:dyDescent="0.25">
      <c r="F10" s="140"/>
      <c r="G10" s="142"/>
      <c r="I10" s="143">
        <f>SUM(I6:I9)</f>
        <v>0</v>
      </c>
      <c r="J10" s="111" t="s">
        <v>20</v>
      </c>
    </row>
    <row r="11" spans="1:10" ht="15" x14ac:dyDescent="0.2">
      <c r="I11" s="143">
        <f>I7+I8</f>
        <v>0</v>
      </c>
      <c r="J11" s="41" t="s">
        <v>32</v>
      </c>
    </row>
    <row r="12" spans="1:10" ht="15" x14ac:dyDescent="0.2">
      <c r="I12" s="143">
        <f>I6+I9</f>
        <v>0</v>
      </c>
      <c r="J12" s="41" t="s">
        <v>46</v>
      </c>
    </row>
    <row r="13" spans="1:10" x14ac:dyDescent="0.2">
      <c r="I13" s="91"/>
      <c r="J13" s="4"/>
    </row>
  </sheetData>
  <mergeCells count="7">
    <mergeCell ref="A2:J2"/>
    <mergeCell ref="A3:J3"/>
    <mergeCell ref="F4:F5"/>
    <mergeCell ref="G4:G5"/>
    <mergeCell ref="H4:H5"/>
    <mergeCell ref="I4:I5"/>
    <mergeCell ref="J4:J5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zoomScale="84" zoomScaleNormal="84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41.7109375" style="4" customWidth="1"/>
    <col min="3" max="3" width="57.5703125" style="4" customWidth="1"/>
    <col min="4" max="5" width="13.42578125" style="4" customWidth="1"/>
    <col min="6" max="6" width="18.5703125" style="4" customWidth="1"/>
    <col min="7" max="7" width="19.140625" style="4" customWidth="1"/>
    <col min="8" max="8" width="26.42578125" style="4" customWidth="1"/>
    <col min="9" max="9" width="20.5703125" style="30" customWidth="1"/>
    <col min="10" max="10" width="22.42578125" style="8" customWidth="1"/>
    <col min="11" max="16384" width="23.7109375" style="4"/>
  </cols>
  <sheetData>
    <row r="1" spans="1:10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0" ht="35.1" customHeight="1" x14ac:dyDescent="0.2">
      <c r="A2" s="148" t="s">
        <v>50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35.1" customHeight="1" x14ac:dyDescent="0.2">
      <c r="A3" s="148" t="s">
        <v>60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37.5" customHeight="1" x14ac:dyDescent="0.2">
      <c r="A4" s="81" t="s">
        <v>13</v>
      </c>
      <c r="B4" s="82" t="s">
        <v>1</v>
      </c>
      <c r="C4" s="82" t="s">
        <v>0</v>
      </c>
      <c r="D4" s="82" t="s">
        <v>2</v>
      </c>
      <c r="E4" s="82" t="s">
        <v>19</v>
      </c>
      <c r="F4" s="93" t="s">
        <v>42</v>
      </c>
      <c r="G4" s="93" t="s">
        <v>39</v>
      </c>
      <c r="H4" s="93" t="s">
        <v>40</v>
      </c>
      <c r="I4" s="83" t="s">
        <v>41</v>
      </c>
      <c r="J4" s="61" t="s">
        <v>5</v>
      </c>
    </row>
    <row r="5" spans="1:10" ht="37.5" customHeight="1" x14ac:dyDescent="0.2">
      <c r="A5" s="117"/>
      <c r="B5" s="118"/>
      <c r="C5" s="118"/>
      <c r="D5" s="118"/>
      <c r="E5" s="118"/>
      <c r="F5" s="128"/>
      <c r="G5" s="128"/>
      <c r="H5" s="128"/>
      <c r="I5" s="119"/>
      <c r="J5" s="120"/>
    </row>
    <row r="6" spans="1:10" ht="15" customHeight="1" x14ac:dyDescent="0.3">
      <c r="A6" s="53"/>
      <c r="B6" s="56"/>
      <c r="C6" s="60"/>
      <c r="D6" s="54"/>
      <c r="E6" s="54"/>
      <c r="F6" s="54"/>
      <c r="G6" s="54"/>
      <c r="H6" s="54"/>
      <c r="I6" s="45">
        <v>0</v>
      </c>
      <c r="J6" s="41" t="s">
        <v>20</v>
      </c>
    </row>
    <row r="7" spans="1:10" x14ac:dyDescent="0.25">
      <c r="A7" s="17"/>
      <c r="B7" s="18"/>
      <c r="C7" s="18"/>
      <c r="D7" s="19"/>
      <c r="E7" s="40"/>
      <c r="F7" s="40"/>
      <c r="G7" s="40"/>
      <c r="H7" s="40"/>
      <c r="I7" s="45">
        <v>0</v>
      </c>
      <c r="J7" s="86" t="s">
        <v>36</v>
      </c>
    </row>
    <row r="8" spans="1:10" x14ac:dyDescent="0.25">
      <c r="I8" s="45">
        <f>+I6</f>
        <v>0</v>
      </c>
      <c r="J8" s="86" t="s">
        <v>4</v>
      </c>
    </row>
    <row r="9" spans="1:10" ht="11.25" x14ac:dyDescent="0.2">
      <c r="I9" s="102"/>
      <c r="J9" s="4"/>
    </row>
    <row r="10" spans="1:10" ht="11.25" x14ac:dyDescent="0.2">
      <c r="I10" s="4"/>
      <c r="J10" s="4"/>
    </row>
    <row r="11" spans="1:10" ht="11.25" x14ac:dyDescent="0.2">
      <c r="I11" s="4"/>
      <c r="J11" s="4"/>
    </row>
    <row r="12" spans="1:10" ht="11.25" x14ac:dyDescent="0.2">
      <c r="I12" s="4"/>
    </row>
    <row r="13" spans="1:10" ht="11.25" x14ac:dyDescent="0.2">
      <c r="I13" s="4"/>
    </row>
    <row r="18" spans="3:3" x14ac:dyDescent="0.25">
      <c r="C18" s="91"/>
    </row>
    <row r="20" spans="3:3" x14ac:dyDescent="0.25">
      <c r="C20" s="4">
        <f>INTERVENTORIA!K811</f>
        <v>0</v>
      </c>
    </row>
  </sheetData>
  <autoFilter ref="A4:J8"/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1"/>
  <sheetViews>
    <sheetView topLeftCell="A43" zoomScale="75" zoomScaleNormal="75" workbookViewId="0">
      <selection activeCell="D58" sqref="D58"/>
    </sheetView>
  </sheetViews>
  <sheetFormatPr baseColWidth="10" defaultColWidth="23.7109375" defaultRowHeight="15" x14ac:dyDescent="0.25"/>
  <cols>
    <col min="1" max="1" width="19.5703125" style="59" customWidth="1"/>
    <col min="2" max="2" width="49.5703125" style="69" customWidth="1"/>
    <col min="3" max="3" width="57.5703125" style="70" customWidth="1"/>
    <col min="4" max="7" width="17.7109375" style="59" customWidth="1"/>
    <col min="8" max="9" width="23" style="73" customWidth="1"/>
    <col min="10" max="10" width="24.28515625" style="71" customWidth="1"/>
    <col min="11" max="11" width="26.42578125" style="72" customWidth="1"/>
    <col min="12" max="16384" width="23.7109375" style="51"/>
  </cols>
  <sheetData>
    <row r="1" spans="1:11" x14ac:dyDescent="0.25">
      <c r="A1" s="62"/>
      <c r="B1" s="62"/>
      <c r="C1" s="62"/>
      <c r="D1" s="62"/>
      <c r="E1" s="62"/>
      <c r="F1" s="62"/>
      <c r="G1" s="62"/>
      <c r="H1" s="63"/>
      <c r="I1" s="63"/>
      <c r="J1" s="64"/>
      <c r="K1" s="65"/>
    </row>
    <row r="2" spans="1:11" ht="23.25" x14ac:dyDescent="0.25">
      <c r="A2" s="155" t="s">
        <v>34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94.5" customHeight="1" x14ac:dyDescent="0.25">
      <c r="A3" s="155" t="s">
        <v>60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90" customHeight="1" x14ac:dyDescent="0.25">
      <c r="A4" s="66" t="s">
        <v>29</v>
      </c>
      <c r="B4" s="66" t="s">
        <v>30</v>
      </c>
      <c r="C4" s="66" t="s">
        <v>24</v>
      </c>
      <c r="D4" s="66" t="s">
        <v>25</v>
      </c>
      <c r="E4" s="66" t="s">
        <v>26</v>
      </c>
      <c r="F4" s="66" t="s">
        <v>44</v>
      </c>
      <c r="G4" s="66" t="s">
        <v>38</v>
      </c>
      <c r="H4" s="67" t="s">
        <v>27</v>
      </c>
      <c r="I4" s="67" t="s">
        <v>43</v>
      </c>
      <c r="J4" s="68" t="str">
        <f>K4</f>
        <v>MODALIDAD (Homo o Convenio: nombre del convenio)</v>
      </c>
      <c r="K4" s="66" t="s">
        <v>28</v>
      </c>
    </row>
    <row r="5" spans="1:11" ht="90" customHeight="1" x14ac:dyDescent="0.3">
      <c r="A5" s="181" t="s">
        <v>64</v>
      </c>
      <c r="B5" s="134" t="s">
        <v>65</v>
      </c>
      <c r="C5" s="134" t="s">
        <v>150</v>
      </c>
      <c r="D5" s="191">
        <v>45582</v>
      </c>
      <c r="E5" s="191">
        <v>45657</v>
      </c>
      <c r="F5" s="66"/>
      <c r="G5" s="66"/>
      <c r="H5" s="67"/>
      <c r="I5" s="192">
        <v>8310365</v>
      </c>
      <c r="J5" s="195" t="s">
        <v>4</v>
      </c>
      <c r="K5" s="66"/>
    </row>
    <row r="6" spans="1:11" ht="90" customHeight="1" x14ac:dyDescent="0.3">
      <c r="A6" s="181" t="s">
        <v>66</v>
      </c>
      <c r="B6" s="134" t="s">
        <v>67</v>
      </c>
      <c r="C6" s="134" t="s">
        <v>151</v>
      </c>
      <c r="D6" s="191">
        <v>45568</v>
      </c>
      <c r="E6" s="191">
        <v>45657</v>
      </c>
      <c r="F6" s="66"/>
      <c r="G6" s="66"/>
      <c r="H6" s="67"/>
      <c r="I6" s="192">
        <v>8319000</v>
      </c>
      <c r="J6" s="195" t="s">
        <v>4</v>
      </c>
      <c r="K6" s="66"/>
    </row>
    <row r="7" spans="1:11" ht="90" customHeight="1" x14ac:dyDescent="0.3">
      <c r="A7" s="181" t="s">
        <v>68</v>
      </c>
      <c r="B7" s="134" t="s">
        <v>69</v>
      </c>
      <c r="C7" s="183" t="s">
        <v>152</v>
      </c>
      <c r="D7" s="191">
        <v>45569</v>
      </c>
      <c r="E7" s="191">
        <v>45657</v>
      </c>
      <c r="F7" s="66"/>
      <c r="G7" s="66"/>
      <c r="H7" s="67"/>
      <c r="I7" s="192">
        <v>132530000</v>
      </c>
      <c r="J7" s="195" t="s">
        <v>163</v>
      </c>
      <c r="K7" s="66"/>
    </row>
    <row r="8" spans="1:11" ht="90" customHeight="1" x14ac:dyDescent="0.3">
      <c r="A8" s="181" t="s">
        <v>70</v>
      </c>
      <c r="B8" s="134" t="s">
        <v>71</v>
      </c>
      <c r="C8" s="183" t="s">
        <v>153</v>
      </c>
      <c r="D8" s="191">
        <v>45568</v>
      </c>
      <c r="E8" s="191">
        <v>45657</v>
      </c>
      <c r="F8" s="66"/>
      <c r="G8" s="66"/>
      <c r="H8" s="67"/>
      <c r="I8" s="192">
        <v>5200000</v>
      </c>
      <c r="J8" s="195" t="s">
        <v>164</v>
      </c>
      <c r="K8" s="66"/>
    </row>
    <row r="9" spans="1:11" ht="90" customHeight="1" x14ac:dyDescent="0.3">
      <c r="A9" s="181" t="s">
        <v>72</v>
      </c>
      <c r="B9" s="134" t="s">
        <v>73</v>
      </c>
      <c r="C9" s="134" t="s">
        <v>153</v>
      </c>
      <c r="D9" s="191">
        <v>45568</v>
      </c>
      <c r="E9" s="191">
        <v>45657</v>
      </c>
      <c r="F9" s="66"/>
      <c r="G9" s="66"/>
      <c r="H9" s="67"/>
      <c r="I9" s="192">
        <v>5200000</v>
      </c>
      <c r="J9" s="195" t="s">
        <v>164</v>
      </c>
      <c r="K9" s="66"/>
    </row>
    <row r="10" spans="1:11" ht="90" customHeight="1" x14ac:dyDescent="0.3">
      <c r="A10" s="181" t="s">
        <v>74</v>
      </c>
      <c r="B10" s="134" t="s">
        <v>75</v>
      </c>
      <c r="C10" s="134" t="s">
        <v>153</v>
      </c>
      <c r="D10" s="191">
        <v>45569</v>
      </c>
      <c r="E10" s="191">
        <v>45657</v>
      </c>
      <c r="F10" s="66"/>
      <c r="G10" s="66"/>
      <c r="H10" s="67"/>
      <c r="I10" s="192">
        <v>5200000</v>
      </c>
      <c r="J10" s="195" t="s">
        <v>164</v>
      </c>
      <c r="K10" s="66"/>
    </row>
    <row r="11" spans="1:11" ht="90" customHeight="1" x14ac:dyDescent="0.3">
      <c r="A11" s="181" t="s">
        <v>76</v>
      </c>
      <c r="B11" s="134" t="s">
        <v>77</v>
      </c>
      <c r="C11" s="134" t="s">
        <v>153</v>
      </c>
      <c r="D11" s="191">
        <v>45569</v>
      </c>
      <c r="E11" s="191">
        <v>45657</v>
      </c>
      <c r="F11" s="66"/>
      <c r="G11" s="66"/>
      <c r="H11" s="67"/>
      <c r="I11" s="192">
        <v>5200000</v>
      </c>
      <c r="J11" s="195" t="s">
        <v>164</v>
      </c>
      <c r="K11" s="66"/>
    </row>
    <row r="12" spans="1:11" ht="90" customHeight="1" x14ac:dyDescent="0.3">
      <c r="A12" s="181" t="s">
        <v>78</v>
      </c>
      <c r="B12" s="134" t="s">
        <v>79</v>
      </c>
      <c r="C12" s="134" t="s">
        <v>153</v>
      </c>
      <c r="D12" s="191">
        <v>45569</v>
      </c>
      <c r="E12" s="191">
        <v>45657</v>
      </c>
      <c r="F12" s="66"/>
      <c r="G12" s="66"/>
      <c r="H12" s="67"/>
      <c r="I12" s="192">
        <v>5200000</v>
      </c>
      <c r="J12" s="195" t="s">
        <v>164</v>
      </c>
      <c r="K12" s="66"/>
    </row>
    <row r="13" spans="1:11" ht="90" customHeight="1" x14ac:dyDescent="0.3">
      <c r="A13" s="181" t="s">
        <v>80</v>
      </c>
      <c r="B13" s="134" t="s">
        <v>81</v>
      </c>
      <c r="C13" s="134" t="s">
        <v>153</v>
      </c>
      <c r="D13" s="191">
        <v>45569</v>
      </c>
      <c r="E13" s="191">
        <v>45657</v>
      </c>
      <c r="F13" s="66"/>
      <c r="G13" s="66"/>
      <c r="H13" s="67"/>
      <c r="I13" s="192">
        <v>5200000</v>
      </c>
      <c r="J13" s="195" t="s">
        <v>164</v>
      </c>
      <c r="K13" s="66"/>
    </row>
    <row r="14" spans="1:11" ht="90" customHeight="1" x14ac:dyDescent="0.3">
      <c r="A14" s="181" t="s">
        <v>82</v>
      </c>
      <c r="B14" s="134" t="s">
        <v>83</v>
      </c>
      <c r="C14" s="183" t="s">
        <v>154</v>
      </c>
      <c r="D14" s="191">
        <v>45572</v>
      </c>
      <c r="E14" s="191">
        <v>45657</v>
      </c>
      <c r="F14" s="66"/>
      <c r="G14" s="66"/>
      <c r="H14" s="67"/>
      <c r="I14" s="192">
        <v>5200000</v>
      </c>
      <c r="J14" s="195" t="s">
        <v>164</v>
      </c>
      <c r="K14" s="66"/>
    </row>
    <row r="15" spans="1:11" ht="90" customHeight="1" x14ac:dyDescent="0.25">
      <c r="A15" s="181" t="s">
        <v>84</v>
      </c>
      <c r="B15" s="74" t="s">
        <v>85</v>
      </c>
      <c r="C15" s="183" t="s">
        <v>154</v>
      </c>
      <c r="D15" s="191">
        <v>45572</v>
      </c>
      <c r="E15" s="191">
        <v>45657</v>
      </c>
      <c r="F15" s="66"/>
      <c r="G15" s="66"/>
      <c r="H15" s="67"/>
      <c r="I15" s="192">
        <v>5200000</v>
      </c>
      <c r="J15" s="195" t="s">
        <v>164</v>
      </c>
      <c r="K15" s="66"/>
    </row>
    <row r="16" spans="1:11" ht="90" customHeight="1" x14ac:dyDescent="0.3">
      <c r="A16" s="181" t="s">
        <v>86</v>
      </c>
      <c r="B16" s="134" t="s">
        <v>87</v>
      </c>
      <c r="C16" s="183" t="s">
        <v>154</v>
      </c>
      <c r="D16" s="191">
        <v>45572</v>
      </c>
      <c r="E16" s="191">
        <v>45657</v>
      </c>
      <c r="F16" s="66"/>
      <c r="G16" s="66"/>
      <c r="H16" s="67"/>
      <c r="I16" s="192">
        <v>5200000</v>
      </c>
      <c r="J16" s="195" t="s">
        <v>164</v>
      </c>
      <c r="K16" s="66"/>
    </row>
    <row r="17" spans="1:11" ht="90" customHeight="1" x14ac:dyDescent="0.3">
      <c r="A17" s="181" t="s">
        <v>88</v>
      </c>
      <c r="B17" s="134" t="s">
        <v>89</v>
      </c>
      <c r="C17" s="183" t="s">
        <v>154</v>
      </c>
      <c r="D17" s="191">
        <v>45573</v>
      </c>
      <c r="E17" s="191">
        <v>45657</v>
      </c>
      <c r="F17" s="66"/>
      <c r="G17" s="66"/>
      <c r="H17" s="67"/>
      <c r="I17" s="192">
        <v>5200000</v>
      </c>
      <c r="J17" s="195" t="s">
        <v>164</v>
      </c>
      <c r="K17" s="66"/>
    </row>
    <row r="18" spans="1:11" ht="90" customHeight="1" x14ac:dyDescent="0.3">
      <c r="A18" s="181" t="s">
        <v>90</v>
      </c>
      <c r="B18" s="134" t="s">
        <v>91</v>
      </c>
      <c r="C18" s="183" t="s">
        <v>155</v>
      </c>
      <c r="D18" s="191">
        <v>45573</v>
      </c>
      <c r="E18" s="191">
        <v>45657</v>
      </c>
      <c r="F18" s="66"/>
      <c r="G18" s="66"/>
      <c r="H18" s="67"/>
      <c r="I18" s="192">
        <v>9000000</v>
      </c>
      <c r="J18" s="195" t="s">
        <v>164</v>
      </c>
      <c r="K18" s="66"/>
    </row>
    <row r="19" spans="1:11" ht="90" customHeight="1" x14ac:dyDescent="0.3">
      <c r="A19" s="181" t="s">
        <v>92</v>
      </c>
      <c r="B19" s="134" t="s">
        <v>93</v>
      </c>
      <c r="C19" s="183" t="s">
        <v>154</v>
      </c>
      <c r="D19" s="191">
        <v>45573</v>
      </c>
      <c r="E19" s="191">
        <v>45657</v>
      </c>
      <c r="F19" s="66"/>
      <c r="G19" s="66"/>
      <c r="H19" s="67"/>
      <c r="I19" s="192">
        <v>5200000</v>
      </c>
      <c r="J19" s="195" t="s">
        <v>164</v>
      </c>
      <c r="K19" s="66"/>
    </row>
    <row r="20" spans="1:11" ht="90" customHeight="1" x14ac:dyDescent="0.3">
      <c r="A20" s="181" t="s">
        <v>94</v>
      </c>
      <c r="B20" s="134" t="s">
        <v>95</v>
      </c>
      <c r="C20" s="184" t="s">
        <v>156</v>
      </c>
      <c r="D20" s="191">
        <v>45574</v>
      </c>
      <c r="E20" s="191">
        <v>45657</v>
      </c>
      <c r="F20" s="66"/>
      <c r="G20" s="66"/>
      <c r="H20" s="67"/>
      <c r="I20" s="192">
        <v>5200000</v>
      </c>
      <c r="J20" s="195" t="s">
        <v>164</v>
      </c>
      <c r="K20" s="66"/>
    </row>
    <row r="21" spans="1:11" ht="90" customHeight="1" x14ac:dyDescent="0.3">
      <c r="A21" s="181" t="s">
        <v>96</v>
      </c>
      <c r="B21" s="134" t="s">
        <v>97</v>
      </c>
      <c r="C21" s="134" t="s">
        <v>154</v>
      </c>
      <c r="D21" s="191">
        <v>45574</v>
      </c>
      <c r="E21" s="191">
        <v>45657</v>
      </c>
      <c r="F21" s="66"/>
      <c r="G21" s="66"/>
      <c r="H21" s="67"/>
      <c r="I21" s="192">
        <v>5200000</v>
      </c>
      <c r="J21" s="195" t="s">
        <v>164</v>
      </c>
      <c r="K21" s="66"/>
    </row>
    <row r="22" spans="1:11" ht="90" customHeight="1" x14ac:dyDescent="0.3">
      <c r="A22" s="181" t="s">
        <v>98</v>
      </c>
      <c r="B22" s="134" t="s">
        <v>99</v>
      </c>
      <c r="C22" s="134" t="s">
        <v>154</v>
      </c>
      <c r="D22" s="191">
        <v>45574</v>
      </c>
      <c r="E22" s="191">
        <v>45657</v>
      </c>
      <c r="F22" s="66"/>
      <c r="G22" s="66"/>
      <c r="H22" s="67"/>
      <c r="I22" s="192">
        <v>5200000</v>
      </c>
      <c r="J22" s="195" t="s">
        <v>164</v>
      </c>
      <c r="K22" s="66"/>
    </row>
    <row r="23" spans="1:11" ht="90" customHeight="1" x14ac:dyDescent="0.3">
      <c r="A23" s="181" t="s">
        <v>100</v>
      </c>
      <c r="B23" s="134" t="s">
        <v>101</v>
      </c>
      <c r="C23" s="183" t="s">
        <v>154</v>
      </c>
      <c r="D23" s="191">
        <v>45575</v>
      </c>
      <c r="E23" s="191">
        <v>45657</v>
      </c>
      <c r="F23" s="66"/>
      <c r="G23" s="66"/>
      <c r="H23" s="67"/>
      <c r="I23" s="192">
        <v>5200000</v>
      </c>
      <c r="J23" s="195" t="s">
        <v>164</v>
      </c>
      <c r="K23" s="66"/>
    </row>
    <row r="24" spans="1:11" ht="90" customHeight="1" x14ac:dyDescent="0.3">
      <c r="A24" s="181" t="s">
        <v>102</v>
      </c>
      <c r="B24" s="134" t="s">
        <v>103</v>
      </c>
      <c r="C24" s="183" t="s">
        <v>154</v>
      </c>
      <c r="D24" s="191">
        <v>45575</v>
      </c>
      <c r="E24" s="191">
        <v>45657</v>
      </c>
      <c r="F24" s="66"/>
      <c r="G24" s="66"/>
      <c r="H24" s="67"/>
      <c r="I24" s="192">
        <v>5200000</v>
      </c>
      <c r="J24" s="195" t="s">
        <v>164</v>
      </c>
      <c r="K24" s="66"/>
    </row>
    <row r="25" spans="1:11" ht="90" customHeight="1" x14ac:dyDescent="0.3">
      <c r="A25" s="181" t="s">
        <v>104</v>
      </c>
      <c r="B25" s="134" t="s">
        <v>105</v>
      </c>
      <c r="C25" s="183" t="s">
        <v>154</v>
      </c>
      <c r="D25" s="191">
        <v>45575</v>
      </c>
      <c r="E25" s="191">
        <v>45657</v>
      </c>
      <c r="F25" s="66"/>
      <c r="G25" s="66"/>
      <c r="H25" s="67"/>
      <c r="I25" s="192">
        <v>5200000</v>
      </c>
      <c r="J25" s="195" t="s">
        <v>164</v>
      </c>
      <c r="K25" s="66"/>
    </row>
    <row r="26" spans="1:11" ht="90" customHeight="1" x14ac:dyDescent="0.3">
      <c r="A26" s="181" t="s">
        <v>106</v>
      </c>
      <c r="B26" s="134" t="s">
        <v>107</v>
      </c>
      <c r="C26" s="183" t="s">
        <v>154</v>
      </c>
      <c r="D26" s="191">
        <v>45576</v>
      </c>
      <c r="E26" s="191">
        <v>45657</v>
      </c>
      <c r="F26" s="66"/>
      <c r="G26" s="66"/>
      <c r="H26" s="67"/>
      <c r="I26" s="192">
        <v>5200000</v>
      </c>
      <c r="J26" s="195" t="s">
        <v>164</v>
      </c>
      <c r="K26" s="66"/>
    </row>
    <row r="27" spans="1:11" ht="90" customHeight="1" x14ac:dyDescent="0.3">
      <c r="A27" s="181" t="s">
        <v>108</v>
      </c>
      <c r="B27" s="134" t="s">
        <v>109</v>
      </c>
      <c r="C27" s="183" t="s">
        <v>154</v>
      </c>
      <c r="D27" s="191">
        <v>45581</v>
      </c>
      <c r="E27" s="191">
        <v>45657</v>
      </c>
      <c r="F27" s="66"/>
      <c r="G27" s="66"/>
      <c r="H27" s="67"/>
      <c r="I27" s="192">
        <v>5200000</v>
      </c>
      <c r="J27" s="195" t="s">
        <v>164</v>
      </c>
      <c r="K27" s="66"/>
    </row>
    <row r="28" spans="1:11" ht="90" customHeight="1" x14ac:dyDescent="0.3">
      <c r="A28" s="181" t="s">
        <v>110</v>
      </c>
      <c r="B28" s="134" t="s">
        <v>111</v>
      </c>
      <c r="C28" s="134" t="s">
        <v>154</v>
      </c>
      <c r="D28" s="191">
        <v>45581</v>
      </c>
      <c r="E28" s="191">
        <v>45657</v>
      </c>
      <c r="F28" s="66"/>
      <c r="G28" s="66"/>
      <c r="H28" s="67"/>
      <c r="I28" s="192">
        <v>5200000</v>
      </c>
      <c r="J28" s="195" t="s">
        <v>164</v>
      </c>
      <c r="K28" s="66"/>
    </row>
    <row r="29" spans="1:11" ht="90" customHeight="1" x14ac:dyDescent="0.3">
      <c r="A29" s="181" t="s">
        <v>112</v>
      </c>
      <c r="B29" s="134" t="s">
        <v>113</v>
      </c>
      <c r="C29" s="183" t="s">
        <v>157</v>
      </c>
      <c r="D29" s="191">
        <v>45582</v>
      </c>
      <c r="E29" s="191">
        <v>45641</v>
      </c>
      <c r="F29" s="66"/>
      <c r="G29" s="66"/>
      <c r="H29" s="67"/>
      <c r="I29" s="192">
        <v>5300000</v>
      </c>
      <c r="J29" s="195" t="s">
        <v>165</v>
      </c>
      <c r="K29" s="66"/>
    </row>
    <row r="30" spans="1:11" ht="90" customHeight="1" x14ac:dyDescent="0.3">
      <c r="A30" s="181" t="s">
        <v>114</v>
      </c>
      <c r="B30" s="134" t="s">
        <v>115</v>
      </c>
      <c r="C30" s="134" t="s">
        <v>158</v>
      </c>
      <c r="D30" s="191">
        <v>45581</v>
      </c>
      <c r="E30" s="191">
        <v>45641</v>
      </c>
      <c r="F30" s="66"/>
      <c r="G30" s="66"/>
      <c r="H30" s="67"/>
      <c r="I30" s="192">
        <v>7600000</v>
      </c>
      <c r="J30" s="195" t="s">
        <v>165</v>
      </c>
      <c r="K30" s="66"/>
    </row>
    <row r="31" spans="1:11" ht="90" customHeight="1" x14ac:dyDescent="0.3">
      <c r="A31" s="181" t="s">
        <v>116</v>
      </c>
      <c r="B31" s="134" t="s">
        <v>117</v>
      </c>
      <c r="C31" s="134" t="s">
        <v>154</v>
      </c>
      <c r="D31" s="191">
        <v>45582</v>
      </c>
      <c r="E31" s="191">
        <v>45657</v>
      </c>
      <c r="F31" s="66"/>
      <c r="G31" s="66"/>
      <c r="H31" s="67"/>
      <c r="I31" s="192">
        <v>5200000</v>
      </c>
      <c r="J31" s="195" t="s">
        <v>164</v>
      </c>
      <c r="K31" s="66"/>
    </row>
    <row r="32" spans="1:11" ht="90" customHeight="1" x14ac:dyDescent="0.3">
      <c r="A32" s="181" t="s">
        <v>118</v>
      </c>
      <c r="B32" s="182" t="s">
        <v>119</v>
      </c>
      <c r="C32" s="182" t="s">
        <v>155</v>
      </c>
      <c r="D32" s="191">
        <v>45583</v>
      </c>
      <c r="E32" s="191">
        <v>45657</v>
      </c>
      <c r="F32" s="66"/>
      <c r="G32" s="66"/>
      <c r="H32" s="67"/>
      <c r="I32" s="192">
        <v>9000000</v>
      </c>
      <c r="J32" s="195" t="s">
        <v>164</v>
      </c>
      <c r="K32" s="66"/>
    </row>
    <row r="33" spans="1:12" ht="90" customHeight="1" x14ac:dyDescent="0.3">
      <c r="A33" s="181" t="s">
        <v>120</v>
      </c>
      <c r="B33" s="134" t="s">
        <v>121</v>
      </c>
      <c r="C33" s="134" t="s">
        <v>154</v>
      </c>
      <c r="D33" s="191">
        <v>45582</v>
      </c>
      <c r="E33" s="191">
        <v>45657</v>
      </c>
      <c r="F33" s="66"/>
      <c r="G33" s="66"/>
      <c r="H33" s="67"/>
      <c r="I33" s="192">
        <v>5200000</v>
      </c>
      <c r="J33" s="195" t="s">
        <v>164</v>
      </c>
      <c r="K33" s="66"/>
    </row>
    <row r="34" spans="1:12" ht="90" customHeight="1" x14ac:dyDescent="0.3">
      <c r="A34" s="181" t="s">
        <v>122</v>
      </c>
      <c r="B34" s="182" t="s">
        <v>123</v>
      </c>
      <c r="C34" s="182" t="s">
        <v>155</v>
      </c>
      <c r="D34" s="191">
        <v>45586</v>
      </c>
      <c r="E34" s="191">
        <v>45657</v>
      </c>
      <c r="F34" s="66"/>
      <c r="G34" s="66"/>
      <c r="H34" s="67"/>
      <c r="I34" s="192">
        <v>9000000</v>
      </c>
      <c r="J34" s="195" t="s">
        <v>164</v>
      </c>
      <c r="K34" s="66"/>
    </row>
    <row r="35" spans="1:12" ht="90" customHeight="1" x14ac:dyDescent="0.3">
      <c r="A35" s="181" t="s">
        <v>124</v>
      </c>
      <c r="B35" s="134" t="s">
        <v>125</v>
      </c>
      <c r="C35" s="183" t="s">
        <v>157</v>
      </c>
      <c r="D35" s="191">
        <v>45586</v>
      </c>
      <c r="E35" s="191">
        <v>45641</v>
      </c>
      <c r="F35" s="66"/>
      <c r="G35" s="66"/>
      <c r="H35" s="67"/>
      <c r="I35" s="192">
        <v>4946667</v>
      </c>
      <c r="J35" s="195" t="s">
        <v>165</v>
      </c>
      <c r="K35" s="66"/>
    </row>
    <row r="36" spans="1:12" ht="90" customHeight="1" x14ac:dyDescent="0.3">
      <c r="A36" s="181" t="s">
        <v>126</v>
      </c>
      <c r="B36" s="182" t="s">
        <v>127</v>
      </c>
      <c r="C36" s="182" t="s">
        <v>159</v>
      </c>
      <c r="D36" s="191">
        <v>45586</v>
      </c>
      <c r="E36" s="191">
        <v>45641</v>
      </c>
      <c r="F36" s="66"/>
      <c r="G36" s="66"/>
      <c r="H36" s="67"/>
      <c r="I36" s="192">
        <v>7093334</v>
      </c>
      <c r="J36" s="195" t="s">
        <v>165</v>
      </c>
      <c r="K36" s="66"/>
    </row>
    <row r="37" spans="1:12" ht="90" customHeight="1" x14ac:dyDescent="0.3">
      <c r="A37" s="181" t="s">
        <v>128</v>
      </c>
      <c r="B37" s="134" t="s">
        <v>129</v>
      </c>
      <c r="C37" s="134" t="s">
        <v>154</v>
      </c>
      <c r="D37" s="191">
        <v>45589</v>
      </c>
      <c r="E37" s="191">
        <v>45657</v>
      </c>
      <c r="F37" s="66"/>
      <c r="G37" s="66"/>
      <c r="H37" s="67"/>
      <c r="I37" s="192">
        <v>5200000</v>
      </c>
      <c r="J37" s="195" t="s">
        <v>164</v>
      </c>
      <c r="K37" s="66"/>
    </row>
    <row r="38" spans="1:12" ht="90" customHeight="1" x14ac:dyDescent="0.3">
      <c r="A38" s="181" t="s">
        <v>130</v>
      </c>
      <c r="B38" s="182" t="s">
        <v>131</v>
      </c>
      <c r="C38" s="182" t="s">
        <v>160</v>
      </c>
      <c r="D38" s="191">
        <v>45590</v>
      </c>
      <c r="E38" s="191">
        <v>45657</v>
      </c>
      <c r="F38" s="66"/>
      <c r="G38" s="66"/>
      <c r="H38" s="67"/>
      <c r="I38" s="192">
        <v>4946667</v>
      </c>
      <c r="J38" s="195" t="s">
        <v>165</v>
      </c>
      <c r="K38" s="66"/>
    </row>
    <row r="39" spans="1:12" ht="90" customHeight="1" x14ac:dyDescent="0.3">
      <c r="A39" s="181" t="s">
        <v>132</v>
      </c>
      <c r="B39" s="134" t="s">
        <v>133</v>
      </c>
      <c r="C39" s="183" t="s">
        <v>161</v>
      </c>
      <c r="D39" s="191">
        <v>45590</v>
      </c>
      <c r="E39" s="191">
        <v>45657</v>
      </c>
      <c r="F39" s="66"/>
      <c r="G39" s="66"/>
      <c r="H39" s="67"/>
      <c r="I39" s="192">
        <v>8160974</v>
      </c>
      <c r="J39" s="195" t="s">
        <v>166</v>
      </c>
      <c r="K39" s="66"/>
    </row>
    <row r="40" spans="1:12" ht="90" customHeight="1" x14ac:dyDescent="0.3">
      <c r="A40" s="181" t="s">
        <v>134</v>
      </c>
      <c r="B40" s="134" t="s">
        <v>135</v>
      </c>
      <c r="C40" s="183" t="s">
        <v>154</v>
      </c>
      <c r="D40" s="191">
        <v>45590</v>
      </c>
      <c r="E40" s="191">
        <v>45657</v>
      </c>
      <c r="F40" s="66"/>
      <c r="G40" s="66"/>
      <c r="H40" s="67"/>
      <c r="I40" s="192">
        <v>5200000</v>
      </c>
      <c r="J40" s="195" t="s">
        <v>164</v>
      </c>
      <c r="K40" s="66"/>
    </row>
    <row r="41" spans="1:12" ht="90" customHeight="1" x14ac:dyDescent="0.3">
      <c r="A41" s="185" t="s">
        <v>136</v>
      </c>
      <c r="B41" s="187" t="s">
        <v>137</v>
      </c>
      <c r="C41" s="188" t="s">
        <v>155</v>
      </c>
      <c r="D41" s="193"/>
      <c r="E41" s="194">
        <v>45657</v>
      </c>
      <c r="F41" s="66"/>
      <c r="G41" s="66"/>
      <c r="H41" s="67"/>
      <c r="I41" s="196">
        <v>6300000</v>
      </c>
      <c r="J41" s="197" t="s">
        <v>164</v>
      </c>
      <c r="K41" s="66"/>
    </row>
    <row r="42" spans="1:12" ht="90" customHeight="1" x14ac:dyDescent="0.25">
      <c r="A42" s="181" t="s">
        <v>138</v>
      </c>
      <c r="B42" s="146" t="s">
        <v>139</v>
      </c>
      <c r="C42" s="52" t="s">
        <v>155</v>
      </c>
      <c r="D42" s="85">
        <v>45594</v>
      </c>
      <c r="E42" s="85">
        <v>45657</v>
      </c>
      <c r="F42" s="66"/>
      <c r="G42" s="66"/>
      <c r="H42" s="67"/>
      <c r="I42" s="89">
        <v>6300000</v>
      </c>
      <c r="J42" s="103" t="s">
        <v>164</v>
      </c>
      <c r="K42" s="66"/>
    </row>
    <row r="43" spans="1:12" ht="90" customHeight="1" x14ac:dyDescent="0.3">
      <c r="A43" s="181" t="s">
        <v>140</v>
      </c>
      <c r="B43" s="145" t="s">
        <v>141</v>
      </c>
      <c r="C43" s="84" t="s">
        <v>154</v>
      </c>
      <c r="D43" s="85">
        <v>45594</v>
      </c>
      <c r="E43" s="85">
        <v>45657</v>
      </c>
      <c r="F43" s="66"/>
      <c r="G43" s="66"/>
      <c r="H43" s="67"/>
      <c r="I43" s="89">
        <v>5200000</v>
      </c>
      <c r="J43" s="103" t="s">
        <v>164</v>
      </c>
      <c r="K43" s="66"/>
    </row>
    <row r="44" spans="1:12" ht="90" customHeight="1" x14ac:dyDescent="0.3">
      <c r="A44" s="181" t="s">
        <v>142</v>
      </c>
      <c r="B44" s="145" t="s">
        <v>143</v>
      </c>
      <c r="C44" s="84" t="s">
        <v>154</v>
      </c>
      <c r="D44" s="85">
        <v>45595</v>
      </c>
      <c r="E44" s="85">
        <v>45657</v>
      </c>
      <c r="F44" s="66"/>
      <c r="G44" s="66"/>
      <c r="H44" s="67"/>
      <c r="I44" s="89">
        <v>5200000</v>
      </c>
      <c r="J44" s="103" t="s">
        <v>164</v>
      </c>
      <c r="K44" s="66"/>
    </row>
    <row r="45" spans="1:12" ht="90" customHeight="1" x14ac:dyDescent="0.25">
      <c r="A45" s="181" t="s">
        <v>144</v>
      </c>
      <c r="B45" s="189" t="s">
        <v>145</v>
      </c>
      <c r="C45" s="52" t="s">
        <v>155</v>
      </c>
      <c r="D45" s="85">
        <v>45595</v>
      </c>
      <c r="E45" s="85">
        <v>45657</v>
      </c>
      <c r="F45" s="66"/>
      <c r="G45" s="66"/>
      <c r="H45" s="67"/>
      <c r="I45" s="89">
        <v>6200000</v>
      </c>
      <c r="J45" s="103" t="s">
        <v>164</v>
      </c>
      <c r="K45" s="66"/>
    </row>
    <row r="46" spans="1:12" ht="90" customHeight="1" x14ac:dyDescent="0.3">
      <c r="A46" s="181" t="s">
        <v>146</v>
      </c>
      <c r="B46" s="144" t="s">
        <v>147</v>
      </c>
      <c r="C46" s="190" t="s">
        <v>162</v>
      </c>
      <c r="D46" s="85">
        <v>45595</v>
      </c>
      <c r="E46" s="85">
        <v>45657</v>
      </c>
      <c r="F46" s="66"/>
      <c r="G46" s="66"/>
      <c r="H46" s="67"/>
      <c r="I46" s="89">
        <v>6100000</v>
      </c>
      <c r="J46" s="103" t="s">
        <v>164</v>
      </c>
      <c r="K46" s="66"/>
    </row>
    <row r="47" spans="1:12" ht="90" customHeight="1" x14ac:dyDescent="0.25">
      <c r="A47" s="181" t="s">
        <v>148</v>
      </c>
      <c r="B47" s="189" t="s">
        <v>149</v>
      </c>
      <c r="C47" s="52" t="s">
        <v>155</v>
      </c>
      <c r="D47" s="85">
        <v>45596</v>
      </c>
      <c r="E47" s="85">
        <v>45657</v>
      </c>
      <c r="F47" s="66"/>
      <c r="G47" s="66"/>
      <c r="H47" s="67"/>
      <c r="I47" s="89">
        <v>6100000</v>
      </c>
      <c r="J47" s="103" t="s">
        <v>164</v>
      </c>
      <c r="K47" s="66"/>
    </row>
    <row r="48" spans="1:12" x14ac:dyDescent="0.25">
      <c r="I48" s="73">
        <f>SUM(I5:I47)</f>
        <v>380407007</v>
      </c>
      <c r="K48" s="72" t="s">
        <v>20</v>
      </c>
      <c r="L48" s="51">
        <v>43</v>
      </c>
    </row>
    <row r="49" spans="9:12" x14ac:dyDescent="0.25">
      <c r="I49" s="73">
        <v>16629365</v>
      </c>
      <c r="K49" s="72" t="s">
        <v>4</v>
      </c>
      <c r="L49" s="51">
        <v>2</v>
      </c>
    </row>
    <row r="50" spans="9:12" x14ac:dyDescent="0.25">
      <c r="I50" s="73">
        <v>231247642</v>
      </c>
      <c r="K50" s="72" t="s">
        <v>46</v>
      </c>
      <c r="L50" s="51">
        <v>40</v>
      </c>
    </row>
    <row r="51" spans="9:12" x14ac:dyDescent="0.25">
      <c r="I51" s="89">
        <v>132530000</v>
      </c>
      <c r="K51" s="72" t="s">
        <v>57</v>
      </c>
      <c r="L51" s="51">
        <v>1</v>
      </c>
    </row>
  </sheetData>
  <autoFilter ref="A4:K51"/>
  <mergeCells count="2">
    <mergeCell ref="A2:K2"/>
    <mergeCell ref="A3:K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C77" zoomScale="69" zoomScaleNormal="69" workbookViewId="0">
      <selection activeCell="G90" sqref="G90"/>
    </sheetView>
  </sheetViews>
  <sheetFormatPr baseColWidth="10" defaultColWidth="23.7109375" defaultRowHeight="15" x14ac:dyDescent="0.25"/>
  <cols>
    <col min="1" max="1" width="32.85546875" style="59" customWidth="1"/>
    <col min="2" max="2" width="57.140625" style="69" customWidth="1"/>
    <col min="3" max="3" width="94.7109375" style="70" customWidth="1"/>
    <col min="4" max="4" width="29.140625" style="59" customWidth="1"/>
    <col min="5" max="5" width="38.140625" style="59" customWidth="1"/>
    <col min="6" max="10" width="17.7109375" style="59" customWidth="1"/>
    <col min="11" max="11" width="23" style="73" customWidth="1"/>
    <col min="12" max="12" width="24.28515625" style="71" customWidth="1"/>
    <col min="13" max="13" width="26.42578125" style="72" customWidth="1"/>
    <col min="14" max="14" width="47" style="147" customWidth="1"/>
    <col min="15" max="16384" width="23.7109375" style="51"/>
  </cols>
  <sheetData>
    <row r="1" spans="1:13" ht="93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3"/>
      <c r="L1" s="64"/>
      <c r="M1" s="65"/>
    </row>
    <row r="2" spans="1:13" ht="35.1" customHeight="1" x14ac:dyDescent="0.25">
      <c r="A2" s="155" t="s">
        <v>45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34.5" customHeight="1" x14ac:dyDescent="0.25">
      <c r="A3" s="155" t="s">
        <v>60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123.75" customHeight="1" x14ac:dyDescent="0.25">
      <c r="A4" s="66" t="s">
        <v>29</v>
      </c>
      <c r="B4" s="66" t="s">
        <v>30</v>
      </c>
      <c r="C4" s="66" t="s">
        <v>24</v>
      </c>
      <c r="D4" s="66" t="s">
        <v>25</v>
      </c>
      <c r="E4" s="66" t="s">
        <v>26</v>
      </c>
      <c r="F4" s="66" t="s">
        <v>54</v>
      </c>
      <c r="G4" s="66" t="s">
        <v>38</v>
      </c>
      <c r="H4" s="66" t="s">
        <v>51</v>
      </c>
      <c r="I4" s="66" t="s">
        <v>52</v>
      </c>
      <c r="J4" s="67" t="s">
        <v>27</v>
      </c>
      <c r="K4" s="67" t="s">
        <v>43</v>
      </c>
      <c r="L4" s="68" t="str">
        <f>M4</f>
        <v>MODALIDAD (Homo o Convenio: nombre del convenio)</v>
      </c>
      <c r="M4" s="66" t="s">
        <v>28</v>
      </c>
    </row>
    <row r="5" spans="1:13" ht="123.75" customHeight="1" x14ac:dyDescent="0.3">
      <c r="A5" s="198" t="s">
        <v>167</v>
      </c>
      <c r="B5" s="56" t="s">
        <v>168</v>
      </c>
      <c r="C5" s="200" t="s">
        <v>335</v>
      </c>
      <c r="D5" s="54">
        <v>45568</v>
      </c>
      <c r="E5" s="54">
        <v>45656</v>
      </c>
      <c r="F5" s="66"/>
      <c r="G5" s="66"/>
      <c r="H5" s="66"/>
      <c r="I5" s="66"/>
      <c r="J5" s="67"/>
      <c r="K5" s="196">
        <v>20766667</v>
      </c>
      <c r="L5" s="55" t="s">
        <v>369</v>
      </c>
      <c r="M5" s="66"/>
    </row>
    <row r="6" spans="1:13" ht="123.75" customHeight="1" x14ac:dyDescent="0.3">
      <c r="A6" s="198" t="s">
        <v>169</v>
      </c>
      <c r="B6" s="188" t="s">
        <v>170</v>
      </c>
      <c r="C6" s="199" t="s">
        <v>336</v>
      </c>
      <c r="D6" s="54">
        <v>45580</v>
      </c>
      <c r="E6" s="54">
        <v>45657</v>
      </c>
      <c r="F6" s="66"/>
      <c r="G6" s="66"/>
      <c r="H6" s="66"/>
      <c r="I6" s="66"/>
      <c r="J6" s="67"/>
      <c r="K6" s="196">
        <v>12000000</v>
      </c>
      <c r="L6" s="55" t="s">
        <v>164</v>
      </c>
      <c r="M6" s="66"/>
    </row>
    <row r="7" spans="1:13" ht="123.75" customHeight="1" x14ac:dyDescent="0.3">
      <c r="A7" s="198" t="s">
        <v>171</v>
      </c>
      <c r="B7" s="56" t="s">
        <v>172</v>
      </c>
      <c r="C7" s="200" t="s">
        <v>337</v>
      </c>
      <c r="D7" s="54">
        <v>45569</v>
      </c>
      <c r="E7" s="54">
        <v>45657</v>
      </c>
      <c r="F7" s="66"/>
      <c r="G7" s="66"/>
      <c r="H7" s="66"/>
      <c r="I7" s="66"/>
      <c r="J7" s="67"/>
      <c r="K7" s="196">
        <v>12000000</v>
      </c>
      <c r="L7" s="55" t="s">
        <v>164</v>
      </c>
      <c r="M7" s="66"/>
    </row>
    <row r="8" spans="1:13" ht="123.75" customHeight="1" x14ac:dyDescent="0.3">
      <c r="A8" s="198" t="s">
        <v>173</v>
      </c>
      <c r="B8" s="188" t="s">
        <v>174</v>
      </c>
      <c r="C8" s="199" t="s">
        <v>338</v>
      </c>
      <c r="D8" s="54">
        <v>45568</v>
      </c>
      <c r="E8" s="54">
        <v>45656</v>
      </c>
      <c r="F8" s="66"/>
      <c r="G8" s="66"/>
      <c r="H8" s="66"/>
      <c r="I8" s="66"/>
      <c r="J8" s="67"/>
      <c r="K8" s="196">
        <v>21508333</v>
      </c>
      <c r="L8" s="55" t="s">
        <v>369</v>
      </c>
      <c r="M8" s="66"/>
    </row>
    <row r="9" spans="1:13" ht="123.75" customHeight="1" x14ac:dyDescent="0.3">
      <c r="A9" s="198" t="s">
        <v>175</v>
      </c>
      <c r="B9" s="56" t="s">
        <v>176</v>
      </c>
      <c r="C9" s="200" t="s">
        <v>339</v>
      </c>
      <c r="D9" s="54">
        <v>45569</v>
      </c>
      <c r="E9" s="54">
        <v>45657</v>
      </c>
      <c r="F9" s="66"/>
      <c r="G9" s="66"/>
      <c r="H9" s="66"/>
      <c r="I9" s="66"/>
      <c r="J9" s="67"/>
      <c r="K9" s="196">
        <v>12000000</v>
      </c>
      <c r="L9" s="55" t="s">
        <v>164</v>
      </c>
      <c r="M9" s="66"/>
    </row>
    <row r="10" spans="1:13" ht="123.75" customHeight="1" x14ac:dyDescent="0.25">
      <c r="A10" s="198" t="s">
        <v>177</v>
      </c>
      <c r="B10" s="201" t="s">
        <v>178</v>
      </c>
      <c r="C10" s="202" t="s">
        <v>340</v>
      </c>
      <c r="D10" s="54">
        <v>45572</v>
      </c>
      <c r="E10" s="54">
        <v>45657</v>
      </c>
      <c r="F10" s="66"/>
      <c r="G10" s="66"/>
      <c r="H10" s="66"/>
      <c r="I10" s="66"/>
      <c r="J10" s="67"/>
      <c r="K10" s="196">
        <v>12000000</v>
      </c>
      <c r="L10" s="55" t="s">
        <v>164</v>
      </c>
      <c r="M10" s="66"/>
    </row>
    <row r="11" spans="1:13" ht="123.75" customHeight="1" x14ac:dyDescent="0.3">
      <c r="A11" s="198" t="s">
        <v>179</v>
      </c>
      <c r="B11" s="188" t="s">
        <v>180</v>
      </c>
      <c r="C11" s="199" t="s">
        <v>341</v>
      </c>
      <c r="D11" s="54">
        <v>45568</v>
      </c>
      <c r="E11" s="54">
        <v>45657</v>
      </c>
      <c r="F11" s="66"/>
      <c r="G11" s="66"/>
      <c r="H11" s="66"/>
      <c r="I11" s="66"/>
      <c r="J11" s="67"/>
      <c r="K11" s="196">
        <v>18600000</v>
      </c>
      <c r="L11" s="55" t="s">
        <v>164</v>
      </c>
      <c r="M11" s="66"/>
    </row>
    <row r="12" spans="1:13" ht="123.75" customHeight="1" x14ac:dyDescent="0.3">
      <c r="A12" s="198" t="s">
        <v>181</v>
      </c>
      <c r="B12" s="56" t="s">
        <v>182</v>
      </c>
      <c r="C12" s="200" t="s">
        <v>342</v>
      </c>
      <c r="D12" s="54">
        <v>45569</v>
      </c>
      <c r="E12" s="54">
        <v>45656</v>
      </c>
      <c r="F12" s="66"/>
      <c r="G12" s="66"/>
      <c r="H12" s="66"/>
      <c r="I12" s="66"/>
      <c r="J12" s="67"/>
      <c r="K12" s="196">
        <v>18186667</v>
      </c>
      <c r="L12" s="55" t="s">
        <v>369</v>
      </c>
      <c r="M12" s="66"/>
    </row>
    <row r="13" spans="1:13" ht="123.75" customHeight="1" x14ac:dyDescent="0.25">
      <c r="A13" s="198" t="s">
        <v>183</v>
      </c>
      <c r="B13" s="201" t="s">
        <v>184</v>
      </c>
      <c r="C13" s="202" t="s">
        <v>340</v>
      </c>
      <c r="D13" s="54">
        <v>45569</v>
      </c>
      <c r="E13" s="54">
        <v>45657</v>
      </c>
      <c r="F13" s="66"/>
      <c r="G13" s="66"/>
      <c r="H13" s="66"/>
      <c r="I13" s="66"/>
      <c r="J13" s="67"/>
      <c r="K13" s="196">
        <v>12000000</v>
      </c>
      <c r="L13" s="55" t="s">
        <v>164</v>
      </c>
      <c r="M13" s="66"/>
    </row>
    <row r="14" spans="1:13" ht="123.75" customHeight="1" x14ac:dyDescent="0.3">
      <c r="A14" s="198" t="s">
        <v>185</v>
      </c>
      <c r="B14" s="56" t="s">
        <v>186</v>
      </c>
      <c r="C14" s="200" t="s">
        <v>343</v>
      </c>
      <c r="D14" s="54">
        <v>45569</v>
      </c>
      <c r="E14" s="54">
        <v>45641</v>
      </c>
      <c r="F14" s="66"/>
      <c r="G14" s="66"/>
      <c r="H14" s="66"/>
      <c r="I14" s="66"/>
      <c r="J14" s="67"/>
      <c r="K14" s="196">
        <v>14880000</v>
      </c>
      <c r="L14" s="55" t="s">
        <v>165</v>
      </c>
      <c r="M14" s="66"/>
    </row>
    <row r="15" spans="1:13" ht="123.75" customHeight="1" x14ac:dyDescent="0.3">
      <c r="A15" s="198" t="s">
        <v>187</v>
      </c>
      <c r="B15" s="188" t="s">
        <v>188</v>
      </c>
      <c r="C15" s="199" t="s">
        <v>344</v>
      </c>
      <c r="D15" s="54">
        <v>45569</v>
      </c>
      <c r="E15" s="54">
        <v>45657</v>
      </c>
      <c r="F15" s="66"/>
      <c r="G15" s="66"/>
      <c r="H15" s="66"/>
      <c r="I15" s="66"/>
      <c r="J15" s="67"/>
      <c r="K15" s="196">
        <v>15903536</v>
      </c>
      <c r="L15" s="55" t="s">
        <v>166</v>
      </c>
      <c r="M15" s="66"/>
    </row>
    <row r="16" spans="1:13" ht="123.75" customHeight="1" x14ac:dyDescent="0.3">
      <c r="A16" s="198" t="s">
        <v>189</v>
      </c>
      <c r="B16" s="188" t="s">
        <v>190</v>
      </c>
      <c r="C16" s="203" t="s">
        <v>345</v>
      </c>
      <c r="D16" s="54">
        <v>45573</v>
      </c>
      <c r="E16" s="54">
        <v>45657</v>
      </c>
      <c r="F16" s="66"/>
      <c r="G16" s="66"/>
      <c r="H16" s="66"/>
      <c r="I16" s="66"/>
      <c r="J16" s="67"/>
      <c r="K16" s="196">
        <v>12000000</v>
      </c>
      <c r="L16" s="55" t="s">
        <v>164</v>
      </c>
      <c r="M16" s="66"/>
    </row>
    <row r="17" spans="1:14" ht="123.75" customHeight="1" x14ac:dyDescent="0.3">
      <c r="A17" s="198" t="s">
        <v>191</v>
      </c>
      <c r="B17" s="204" t="s">
        <v>192</v>
      </c>
      <c r="C17" s="199" t="s">
        <v>339</v>
      </c>
      <c r="D17" s="54">
        <v>45572</v>
      </c>
      <c r="E17" s="54">
        <v>45657</v>
      </c>
      <c r="F17" s="66"/>
      <c r="G17" s="66"/>
      <c r="H17" s="66"/>
      <c r="I17" s="66"/>
      <c r="J17" s="67"/>
      <c r="K17" s="196">
        <v>12000000</v>
      </c>
      <c r="L17" s="55" t="s">
        <v>164</v>
      </c>
      <c r="M17" s="66"/>
    </row>
    <row r="18" spans="1:14" ht="123.75" customHeight="1" x14ac:dyDescent="0.3">
      <c r="A18" s="198" t="s">
        <v>193</v>
      </c>
      <c r="B18" s="56" t="s">
        <v>194</v>
      </c>
      <c r="C18" s="200" t="s">
        <v>342</v>
      </c>
      <c r="D18" s="54">
        <v>45573</v>
      </c>
      <c r="E18" s="54">
        <v>45656</v>
      </c>
      <c r="F18" s="66"/>
      <c r="G18" s="66"/>
      <c r="H18" s="66"/>
      <c r="I18" s="66"/>
      <c r="J18" s="67"/>
      <c r="K18" s="196">
        <v>17360000</v>
      </c>
      <c r="L18" s="55" t="s">
        <v>369</v>
      </c>
      <c r="M18" s="66"/>
    </row>
    <row r="19" spans="1:14" ht="123.75" customHeight="1" x14ac:dyDescent="0.3">
      <c r="A19" s="198" t="s">
        <v>195</v>
      </c>
      <c r="B19" s="188" t="s">
        <v>196</v>
      </c>
      <c r="C19" s="202" t="s">
        <v>346</v>
      </c>
      <c r="D19" s="54">
        <v>45574</v>
      </c>
      <c r="E19" s="54">
        <v>45657</v>
      </c>
      <c r="F19" s="66"/>
      <c r="G19" s="66"/>
      <c r="H19" s="66"/>
      <c r="I19" s="66"/>
      <c r="J19" s="67"/>
      <c r="K19" s="196">
        <v>12000000</v>
      </c>
      <c r="L19" s="55" t="s">
        <v>164</v>
      </c>
      <c r="M19" s="66"/>
    </row>
    <row r="20" spans="1:14" ht="123.75" customHeight="1" x14ac:dyDescent="0.3">
      <c r="A20" s="198" t="s">
        <v>197</v>
      </c>
      <c r="B20" s="188" t="s">
        <v>198</v>
      </c>
      <c r="C20" s="202" t="s">
        <v>346</v>
      </c>
      <c r="D20" s="54">
        <v>45573</v>
      </c>
      <c r="E20" s="54">
        <v>45657</v>
      </c>
      <c r="F20" s="66"/>
      <c r="G20" s="66"/>
      <c r="H20" s="66"/>
      <c r="I20" s="66"/>
      <c r="J20" s="67"/>
      <c r="K20" s="196">
        <v>12000000</v>
      </c>
      <c r="L20" s="55" t="s">
        <v>164</v>
      </c>
      <c r="M20" s="66"/>
    </row>
    <row r="21" spans="1:14" ht="123.75" customHeight="1" x14ac:dyDescent="0.3">
      <c r="A21" s="198" t="s">
        <v>199</v>
      </c>
      <c r="B21" s="188" t="s">
        <v>200</v>
      </c>
      <c r="C21" s="199" t="s">
        <v>347</v>
      </c>
      <c r="D21" s="54">
        <v>45575</v>
      </c>
      <c r="E21" s="54">
        <v>45656</v>
      </c>
      <c r="F21" s="66"/>
      <c r="G21" s="66"/>
      <c r="H21" s="66"/>
      <c r="I21" s="66"/>
      <c r="J21" s="67"/>
      <c r="K21" s="196">
        <v>15971550</v>
      </c>
      <c r="L21" s="55" t="s">
        <v>370</v>
      </c>
      <c r="M21" s="66"/>
    </row>
    <row r="22" spans="1:14" ht="123.75" customHeight="1" x14ac:dyDescent="0.3">
      <c r="A22" s="198" t="s">
        <v>201</v>
      </c>
      <c r="B22" s="188" t="s">
        <v>202</v>
      </c>
      <c r="C22" s="199" t="s">
        <v>348</v>
      </c>
      <c r="D22" s="54">
        <v>45575</v>
      </c>
      <c r="E22" s="54">
        <v>45656</v>
      </c>
      <c r="F22" s="66"/>
      <c r="G22" s="66"/>
      <c r="H22" s="66"/>
      <c r="I22" s="66"/>
      <c r="J22" s="67"/>
      <c r="K22" s="196">
        <v>15971550</v>
      </c>
      <c r="L22" s="55" t="s">
        <v>370</v>
      </c>
      <c r="M22" s="66"/>
    </row>
    <row r="23" spans="1:14" ht="123.75" customHeight="1" x14ac:dyDescent="0.25">
      <c r="A23" s="198" t="s">
        <v>203</v>
      </c>
      <c r="B23" s="201" t="s">
        <v>204</v>
      </c>
      <c r="C23" s="202" t="s">
        <v>340</v>
      </c>
      <c r="D23" s="54">
        <v>45580</v>
      </c>
      <c r="E23" s="54">
        <v>45657</v>
      </c>
      <c r="F23" s="66"/>
      <c r="G23" s="66"/>
      <c r="H23" s="66"/>
      <c r="I23" s="66"/>
      <c r="J23" s="67"/>
      <c r="K23" s="196">
        <v>12000000</v>
      </c>
      <c r="L23" s="55" t="s">
        <v>164</v>
      </c>
      <c r="M23" s="66"/>
    </row>
    <row r="24" spans="1:14" ht="123.75" customHeight="1" x14ac:dyDescent="0.3">
      <c r="A24" s="198" t="s">
        <v>205</v>
      </c>
      <c r="B24" s="188" t="s">
        <v>206</v>
      </c>
      <c r="C24" s="199" t="s">
        <v>340</v>
      </c>
      <c r="D24" s="54">
        <v>45581</v>
      </c>
      <c r="E24" s="54">
        <v>45657</v>
      </c>
      <c r="F24" s="66"/>
      <c r="G24" s="66"/>
      <c r="H24" s="66"/>
      <c r="I24" s="66"/>
      <c r="J24" s="67"/>
      <c r="K24" s="196">
        <v>12000000</v>
      </c>
      <c r="L24" s="55" t="s">
        <v>164</v>
      </c>
      <c r="M24" s="66"/>
    </row>
    <row r="25" spans="1:14" ht="122.25" customHeight="1" x14ac:dyDescent="0.3">
      <c r="A25" s="198" t="s">
        <v>207</v>
      </c>
      <c r="B25" s="56" t="s">
        <v>208</v>
      </c>
      <c r="C25" s="200" t="s">
        <v>349</v>
      </c>
      <c r="D25" s="54">
        <v>45582</v>
      </c>
      <c r="E25" s="54">
        <v>45641</v>
      </c>
      <c r="F25" s="122"/>
      <c r="G25" s="66"/>
      <c r="H25" s="122"/>
      <c r="I25" s="121"/>
      <c r="J25" s="196"/>
      <c r="K25" s="196">
        <v>13846622</v>
      </c>
      <c r="L25" s="55" t="s">
        <v>371</v>
      </c>
      <c r="M25" s="55"/>
    </row>
    <row r="26" spans="1:14" ht="140.25" customHeight="1" x14ac:dyDescent="0.3">
      <c r="A26" s="198" t="s">
        <v>209</v>
      </c>
      <c r="B26" s="204" t="s">
        <v>210</v>
      </c>
      <c r="C26" s="199" t="s">
        <v>350</v>
      </c>
      <c r="D26" s="54">
        <v>45583</v>
      </c>
      <c r="E26" s="54">
        <v>45657</v>
      </c>
      <c r="F26" s="122"/>
      <c r="G26" s="121"/>
      <c r="H26" s="66"/>
      <c r="I26" s="66"/>
      <c r="J26" s="196"/>
      <c r="K26" s="196">
        <v>12000000</v>
      </c>
      <c r="L26" s="55" t="s">
        <v>164</v>
      </c>
      <c r="M26" s="55"/>
    </row>
    <row r="27" spans="1:14" ht="102.75" customHeight="1" x14ac:dyDescent="0.3">
      <c r="A27" s="198" t="s">
        <v>211</v>
      </c>
      <c r="B27" s="188" t="s">
        <v>212</v>
      </c>
      <c r="C27" s="199" t="s">
        <v>336</v>
      </c>
      <c r="D27" s="54">
        <v>45580</v>
      </c>
      <c r="E27" s="54">
        <v>45657</v>
      </c>
      <c r="F27" s="122"/>
      <c r="G27" s="121"/>
      <c r="H27" s="66"/>
      <c r="I27" s="66"/>
      <c r="J27" s="196"/>
      <c r="K27" s="196">
        <v>12000000</v>
      </c>
      <c r="L27" s="55" t="s">
        <v>164</v>
      </c>
      <c r="M27" s="55"/>
      <c r="N27" s="107"/>
    </row>
    <row r="28" spans="1:14" ht="57.75" customHeight="1" x14ac:dyDescent="0.3">
      <c r="A28" s="198" t="s">
        <v>213</v>
      </c>
      <c r="B28" s="56" t="s">
        <v>214</v>
      </c>
      <c r="C28" s="202" t="s">
        <v>350</v>
      </c>
      <c r="D28" s="54">
        <v>45576</v>
      </c>
      <c r="E28" s="54">
        <v>45657</v>
      </c>
      <c r="F28" s="122"/>
      <c r="G28" s="121"/>
      <c r="H28" s="66"/>
      <c r="I28" s="66"/>
      <c r="J28" s="196"/>
      <c r="K28" s="196">
        <v>12000000</v>
      </c>
      <c r="L28" s="55" t="s">
        <v>164</v>
      </c>
      <c r="M28" s="55"/>
      <c r="N28" s="107"/>
    </row>
    <row r="29" spans="1:14" ht="57.75" customHeight="1" x14ac:dyDescent="0.3">
      <c r="A29" s="198" t="s">
        <v>215</v>
      </c>
      <c r="B29" s="188" t="s">
        <v>216</v>
      </c>
      <c r="C29" s="199" t="s">
        <v>346</v>
      </c>
      <c r="D29" s="54">
        <v>45576</v>
      </c>
      <c r="E29" s="54">
        <v>45657</v>
      </c>
      <c r="F29" s="122"/>
      <c r="G29" s="121"/>
      <c r="H29" s="66"/>
      <c r="I29" s="66"/>
      <c r="J29" s="196"/>
      <c r="K29" s="196">
        <v>12000000</v>
      </c>
      <c r="L29" s="55" t="s">
        <v>164</v>
      </c>
      <c r="M29" s="55"/>
      <c r="N29" s="107"/>
    </row>
    <row r="30" spans="1:14" ht="57.75" customHeight="1" x14ac:dyDescent="0.3">
      <c r="A30" s="198" t="s">
        <v>217</v>
      </c>
      <c r="B30" s="204" t="s">
        <v>218</v>
      </c>
      <c r="C30" s="199" t="s">
        <v>346</v>
      </c>
      <c r="D30" s="54">
        <v>45582</v>
      </c>
      <c r="E30" s="54">
        <v>45657</v>
      </c>
      <c r="F30" s="122"/>
      <c r="G30" s="121"/>
      <c r="H30" s="66"/>
      <c r="I30" s="66"/>
      <c r="J30" s="196"/>
      <c r="K30" s="196">
        <v>12000000</v>
      </c>
      <c r="L30" s="55" t="s">
        <v>164</v>
      </c>
      <c r="M30" s="55"/>
      <c r="N30" s="107"/>
    </row>
    <row r="31" spans="1:14" ht="57.75" customHeight="1" x14ac:dyDescent="0.3">
      <c r="A31" s="198" t="s">
        <v>219</v>
      </c>
      <c r="B31" s="188" t="s">
        <v>220</v>
      </c>
      <c r="C31" s="202" t="s">
        <v>346</v>
      </c>
      <c r="D31" s="54">
        <v>45582</v>
      </c>
      <c r="E31" s="54">
        <v>45657</v>
      </c>
      <c r="F31" s="122"/>
      <c r="G31" s="121"/>
      <c r="H31" s="66"/>
      <c r="I31" s="66"/>
      <c r="J31" s="196"/>
      <c r="K31" s="196">
        <v>12000000</v>
      </c>
      <c r="L31" s="55" t="s">
        <v>164</v>
      </c>
      <c r="M31" s="55"/>
      <c r="N31" s="107"/>
    </row>
    <row r="32" spans="1:14" ht="57.75" customHeight="1" x14ac:dyDescent="0.25">
      <c r="A32" s="198" t="s">
        <v>221</v>
      </c>
      <c r="B32" s="205" t="s">
        <v>222</v>
      </c>
      <c r="C32" s="202" t="s">
        <v>348</v>
      </c>
      <c r="D32" s="54">
        <v>45581</v>
      </c>
      <c r="E32" s="54">
        <v>45656</v>
      </c>
      <c r="F32" s="122"/>
      <c r="G32" s="121"/>
      <c r="H32" s="66"/>
      <c r="I32" s="66"/>
      <c r="J32" s="196"/>
      <c r="K32" s="196">
        <v>14608125</v>
      </c>
      <c r="L32" s="55" t="s">
        <v>370</v>
      </c>
      <c r="M32" s="55"/>
      <c r="N32" s="107"/>
    </row>
    <row r="33" spans="1:14" ht="57.75" customHeight="1" x14ac:dyDescent="0.3">
      <c r="A33" s="198" t="s">
        <v>223</v>
      </c>
      <c r="B33" s="56" t="s">
        <v>224</v>
      </c>
      <c r="C33" s="202" t="s">
        <v>348</v>
      </c>
      <c r="D33" s="54">
        <v>45581</v>
      </c>
      <c r="E33" s="54">
        <v>45656</v>
      </c>
      <c r="F33" s="122"/>
      <c r="G33" s="121"/>
      <c r="H33" s="66"/>
      <c r="I33" s="66"/>
      <c r="J33" s="196"/>
      <c r="K33" s="196">
        <v>14608125</v>
      </c>
      <c r="L33" s="55" t="s">
        <v>370</v>
      </c>
      <c r="M33" s="55"/>
      <c r="N33" s="107"/>
    </row>
    <row r="34" spans="1:14" ht="57.75" customHeight="1" x14ac:dyDescent="0.3">
      <c r="A34" s="198" t="s">
        <v>225</v>
      </c>
      <c r="B34" s="56" t="s">
        <v>226</v>
      </c>
      <c r="C34" s="202" t="s">
        <v>340</v>
      </c>
      <c r="D34" s="54">
        <v>45582</v>
      </c>
      <c r="E34" s="54">
        <v>45657</v>
      </c>
      <c r="F34" s="122"/>
      <c r="G34" s="121"/>
      <c r="H34" s="66"/>
      <c r="I34" s="66"/>
      <c r="J34" s="196"/>
      <c r="K34" s="196">
        <v>12000000</v>
      </c>
      <c r="L34" s="55" t="s">
        <v>164</v>
      </c>
      <c r="M34" s="55"/>
      <c r="N34" s="107"/>
    </row>
    <row r="35" spans="1:14" ht="57.75" customHeight="1" x14ac:dyDescent="0.3">
      <c r="A35" s="198" t="s">
        <v>227</v>
      </c>
      <c r="B35" s="188" t="s">
        <v>228</v>
      </c>
      <c r="C35" s="199" t="s">
        <v>348</v>
      </c>
      <c r="D35" s="54">
        <v>45583</v>
      </c>
      <c r="E35" s="54">
        <v>45656</v>
      </c>
      <c r="F35" s="122"/>
      <c r="G35" s="121"/>
      <c r="H35" s="66"/>
      <c r="I35" s="66"/>
      <c r="J35" s="196"/>
      <c r="K35" s="196">
        <v>14413350</v>
      </c>
      <c r="L35" s="55" t="s">
        <v>370</v>
      </c>
      <c r="M35" s="55"/>
      <c r="N35" s="107"/>
    </row>
    <row r="36" spans="1:14" ht="57.75" customHeight="1" x14ac:dyDescent="0.3">
      <c r="A36" s="198" t="s">
        <v>229</v>
      </c>
      <c r="B36" s="56" t="s">
        <v>230</v>
      </c>
      <c r="C36" s="200" t="s">
        <v>348</v>
      </c>
      <c r="D36" s="54">
        <v>45582</v>
      </c>
      <c r="E36" s="54">
        <v>45656</v>
      </c>
      <c r="F36" s="122"/>
      <c r="G36" s="121"/>
      <c r="H36" s="66"/>
      <c r="I36" s="66"/>
      <c r="J36" s="196"/>
      <c r="K36" s="196">
        <v>14413350</v>
      </c>
      <c r="L36" s="55" t="s">
        <v>370</v>
      </c>
      <c r="M36" s="55"/>
      <c r="N36" s="107"/>
    </row>
    <row r="37" spans="1:14" ht="57.75" customHeight="1" x14ac:dyDescent="0.3">
      <c r="A37" s="198" t="s">
        <v>231</v>
      </c>
      <c r="B37" s="56" t="s">
        <v>232</v>
      </c>
      <c r="C37" s="200" t="s">
        <v>348</v>
      </c>
      <c r="D37" s="54">
        <v>45583</v>
      </c>
      <c r="E37" s="54">
        <v>45656</v>
      </c>
      <c r="F37" s="122"/>
      <c r="G37" s="121"/>
      <c r="H37" s="66"/>
      <c r="I37" s="66"/>
      <c r="J37" s="196"/>
      <c r="K37" s="196">
        <v>14413350</v>
      </c>
      <c r="L37" s="55" t="s">
        <v>370</v>
      </c>
      <c r="M37" s="55"/>
      <c r="N37" s="107"/>
    </row>
    <row r="38" spans="1:14" ht="57.75" customHeight="1" x14ac:dyDescent="0.3">
      <c r="A38" s="198" t="s">
        <v>233</v>
      </c>
      <c r="B38" s="188" t="s">
        <v>234</v>
      </c>
      <c r="C38" s="199" t="s">
        <v>346</v>
      </c>
      <c r="D38" s="54"/>
      <c r="E38" s="54">
        <v>45657</v>
      </c>
      <c r="F38" s="122"/>
      <c r="G38" s="121"/>
      <c r="H38" s="66"/>
      <c r="I38" s="66"/>
      <c r="J38" s="196"/>
      <c r="K38" s="196">
        <v>12000000</v>
      </c>
      <c r="L38" s="55" t="s">
        <v>164</v>
      </c>
      <c r="M38" s="55"/>
      <c r="N38" s="107"/>
    </row>
    <row r="39" spans="1:14" ht="57.75" customHeight="1" x14ac:dyDescent="0.3">
      <c r="A39" s="198" t="s">
        <v>235</v>
      </c>
      <c r="B39" s="56" t="s">
        <v>236</v>
      </c>
      <c r="C39" s="202" t="s">
        <v>340</v>
      </c>
      <c r="D39" s="54">
        <v>45586</v>
      </c>
      <c r="E39" s="54">
        <v>45657</v>
      </c>
      <c r="F39" s="122"/>
      <c r="G39" s="121"/>
      <c r="H39" s="66"/>
      <c r="I39" s="66"/>
      <c r="J39" s="196"/>
      <c r="K39" s="196">
        <v>12000000</v>
      </c>
      <c r="L39" s="55" t="s">
        <v>164</v>
      </c>
      <c r="M39" s="55"/>
      <c r="N39" s="107"/>
    </row>
    <row r="40" spans="1:14" ht="57.75" customHeight="1" x14ac:dyDescent="0.3">
      <c r="A40" s="198" t="s">
        <v>237</v>
      </c>
      <c r="B40" s="188" t="s">
        <v>238</v>
      </c>
      <c r="C40" s="202" t="s">
        <v>346</v>
      </c>
      <c r="D40" s="54">
        <v>45586</v>
      </c>
      <c r="E40" s="54">
        <v>45657</v>
      </c>
      <c r="F40" s="122"/>
      <c r="G40" s="121"/>
      <c r="H40" s="66"/>
      <c r="I40" s="66"/>
      <c r="J40" s="196"/>
      <c r="K40" s="196">
        <v>12000000</v>
      </c>
      <c r="L40" s="55" t="s">
        <v>164</v>
      </c>
      <c r="M40" s="55"/>
      <c r="N40" s="107"/>
    </row>
    <row r="41" spans="1:14" ht="57.75" customHeight="1" x14ac:dyDescent="0.3">
      <c r="A41" s="198" t="s">
        <v>239</v>
      </c>
      <c r="B41" s="188" t="s">
        <v>240</v>
      </c>
      <c r="C41" s="199" t="s">
        <v>346</v>
      </c>
      <c r="D41" s="54">
        <v>45586</v>
      </c>
      <c r="E41" s="54">
        <v>45657</v>
      </c>
      <c r="F41" s="122"/>
      <c r="G41" s="121"/>
      <c r="H41" s="66"/>
      <c r="I41" s="66"/>
      <c r="J41" s="196"/>
      <c r="K41" s="196">
        <v>12000000</v>
      </c>
      <c r="L41" s="55" t="s">
        <v>164</v>
      </c>
      <c r="M41" s="55"/>
      <c r="N41" s="107"/>
    </row>
    <row r="42" spans="1:14" ht="57.75" customHeight="1" x14ac:dyDescent="0.3">
      <c r="A42" s="198" t="s">
        <v>241</v>
      </c>
      <c r="B42" s="56" t="s">
        <v>242</v>
      </c>
      <c r="C42" s="202" t="s">
        <v>340</v>
      </c>
      <c r="D42" s="54">
        <v>45587</v>
      </c>
      <c r="E42" s="54">
        <v>45657</v>
      </c>
      <c r="F42" s="122"/>
      <c r="G42" s="121"/>
      <c r="H42" s="66"/>
      <c r="I42" s="66"/>
      <c r="J42" s="196"/>
      <c r="K42" s="196">
        <v>12000000</v>
      </c>
      <c r="L42" s="55" t="s">
        <v>164</v>
      </c>
      <c r="M42" s="55"/>
      <c r="N42" s="107"/>
    </row>
    <row r="43" spans="1:14" ht="57.75" customHeight="1" x14ac:dyDescent="0.3">
      <c r="A43" s="198" t="s">
        <v>243</v>
      </c>
      <c r="B43" s="188" t="s">
        <v>244</v>
      </c>
      <c r="C43" s="199" t="s">
        <v>346</v>
      </c>
      <c r="D43" s="54">
        <v>45586</v>
      </c>
      <c r="E43" s="54">
        <v>45657</v>
      </c>
      <c r="F43" s="122"/>
      <c r="G43" s="121"/>
      <c r="H43" s="66"/>
      <c r="I43" s="66"/>
      <c r="J43" s="196"/>
      <c r="K43" s="196">
        <v>12000000</v>
      </c>
      <c r="L43" s="55" t="s">
        <v>164</v>
      </c>
      <c r="M43" s="55"/>
      <c r="N43" s="107"/>
    </row>
    <row r="44" spans="1:14" ht="57.75" customHeight="1" x14ac:dyDescent="0.3">
      <c r="A44" s="198" t="s">
        <v>245</v>
      </c>
      <c r="B44" s="188" t="s">
        <v>246</v>
      </c>
      <c r="C44" s="199" t="s">
        <v>346</v>
      </c>
      <c r="D44" s="54">
        <v>45586</v>
      </c>
      <c r="E44" s="54">
        <v>45657</v>
      </c>
      <c r="F44" s="122"/>
      <c r="G44" s="121"/>
      <c r="H44" s="66"/>
      <c r="I44" s="66"/>
      <c r="J44" s="196"/>
      <c r="K44" s="196">
        <v>12000000</v>
      </c>
      <c r="L44" s="55" t="s">
        <v>164</v>
      </c>
      <c r="M44" s="55"/>
      <c r="N44" s="107"/>
    </row>
    <row r="45" spans="1:14" ht="57.75" customHeight="1" x14ac:dyDescent="0.3">
      <c r="A45" s="198" t="s">
        <v>247</v>
      </c>
      <c r="B45" s="204" t="s">
        <v>248</v>
      </c>
      <c r="C45" s="199" t="s">
        <v>351</v>
      </c>
      <c r="D45" s="54">
        <v>45586</v>
      </c>
      <c r="E45" s="54">
        <v>45657</v>
      </c>
      <c r="F45" s="122"/>
      <c r="G45" s="121"/>
      <c r="H45" s="66"/>
      <c r="I45" s="66"/>
      <c r="J45" s="196"/>
      <c r="K45" s="196">
        <v>12000000</v>
      </c>
      <c r="L45" s="55" t="s">
        <v>164</v>
      </c>
      <c r="M45" s="55"/>
      <c r="N45" s="107"/>
    </row>
    <row r="46" spans="1:14" ht="57.75" customHeight="1" x14ac:dyDescent="0.3">
      <c r="A46" s="198" t="s">
        <v>249</v>
      </c>
      <c r="B46" s="56" t="s">
        <v>250</v>
      </c>
      <c r="C46" s="206" t="s">
        <v>352</v>
      </c>
      <c r="D46" s="54">
        <v>45586</v>
      </c>
      <c r="E46" s="54">
        <v>45641</v>
      </c>
      <c r="F46" s="122"/>
      <c r="G46" s="121"/>
      <c r="H46" s="66"/>
      <c r="I46" s="66"/>
      <c r="J46" s="196"/>
      <c r="K46" s="196">
        <v>11573334</v>
      </c>
      <c r="L46" s="55" t="s">
        <v>165</v>
      </c>
      <c r="M46" s="55"/>
      <c r="N46" s="107"/>
    </row>
    <row r="47" spans="1:14" ht="57.75" customHeight="1" x14ac:dyDescent="0.3">
      <c r="A47" s="198" t="s">
        <v>251</v>
      </c>
      <c r="B47" s="56" t="s">
        <v>252</v>
      </c>
      <c r="C47" s="200" t="s">
        <v>348</v>
      </c>
      <c r="D47" s="54">
        <v>45586</v>
      </c>
      <c r="E47" s="54">
        <v>45656</v>
      </c>
      <c r="F47" s="122"/>
      <c r="G47" s="121"/>
      <c r="H47" s="66"/>
      <c r="I47" s="66"/>
      <c r="J47" s="196"/>
      <c r="K47" s="196">
        <v>13634250</v>
      </c>
      <c r="L47" s="55" t="s">
        <v>370</v>
      </c>
      <c r="M47" s="55"/>
      <c r="N47" s="107"/>
    </row>
    <row r="48" spans="1:14" ht="57.75" customHeight="1" x14ac:dyDescent="0.3">
      <c r="A48" s="198" t="s">
        <v>253</v>
      </c>
      <c r="B48" s="188" t="s">
        <v>254</v>
      </c>
      <c r="C48" s="199" t="s">
        <v>350</v>
      </c>
      <c r="D48" s="54">
        <v>45586</v>
      </c>
      <c r="E48" s="54">
        <v>45657</v>
      </c>
      <c r="F48" s="122"/>
      <c r="G48" s="121"/>
      <c r="H48" s="66"/>
      <c r="I48" s="66"/>
      <c r="J48" s="196"/>
      <c r="K48" s="196">
        <v>12000000</v>
      </c>
      <c r="L48" s="55" t="s">
        <v>164</v>
      </c>
      <c r="M48" s="55"/>
      <c r="N48" s="137"/>
    </row>
    <row r="49" spans="1:14" ht="57.75" customHeight="1" x14ac:dyDescent="0.3">
      <c r="A49" s="198" t="s">
        <v>255</v>
      </c>
      <c r="B49" s="188" t="s">
        <v>256</v>
      </c>
      <c r="C49" s="199" t="s">
        <v>350</v>
      </c>
      <c r="D49" s="54">
        <v>45588</v>
      </c>
      <c r="E49" s="54">
        <v>45657</v>
      </c>
      <c r="F49" s="122"/>
      <c r="G49" s="121"/>
      <c r="H49" s="66"/>
      <c r="I49" s="66"/>
      <c r="J49" s="196"/>
      <c r="K49" s="196">
        <v>12000000</v>
      </c>
      <c r="L49" s="55" t="s">
        <v>164</v>
      </c>
      <c r="M49" s="55"/>
      <c r="N49" s="137"/>
    </row>
    <row r="50" spans="1:14" ht="66" x14ac:dyDescent="0.3">
      <c r="A50" s="198" t="s">
        <v>257</v>
      </c>
      <c r="B50" s="188" t="s">
        <v>258</v>
      </c>
      <c r="C50" s="199" t="s">
        <v>353</v>
      </c>
      <c r="D50" s="54">
        <v>45587</v>
      </c>
      <c r="E50" s="54">
        <v>45656</v>
      </c>
      <c r="F50" s="53"/>
      <c r="G50" s="53"/>
      <c r="H50" s="53"/>
      <c r="I50" s="53"/>
      <c r="J50" s="196"/>
      <c r="K50" s="196">
        <v>15500000</v>
      </c>
      <c r="L50" s="55" t="s">
        <v>369</v>
      </c>
      <c r="M50" s="55"/>
      <c r="N50" s="137"/>
    </row>
    <row r="51" spans="1:14" ht="33" x14ac:dyDescent="0.3">
      <c r="A51" s="198" t="s">
        <v>259</v>
      </c>
      <c r="B51" s="188" t="s">
        <v>260</v>
      </c>
      <c r="C51" s="199" t="s">
        <v>354</v>
      </c>
      <c r="D51" s="54">
        <v>45587</v>
      </c>
      <c r="E51" s="54">
        <v>45656</v>
      </c>
      <c r="F51" s="53"/>
      <c r="G51" s="53"/>
      <c r="H51" s="53"/>
      <c r="I51" s="53"/>
      <c r="J51" s="196"/>
      <c r="K51" s="196">
        <v>18666666</v>
      </c>
      <c r="L51" s="55" t="s">
        <v>4</v>
      </c>
      <c r="M51" s="55"/>
      <c r="N51" s="107"/>
    </row>
    <row r="52" spans="1:14" ht="49.5" x14ac:dyDescent="0.3">
      <c r="A52" s="198" t="s">
        <v>261</v>
      </c>
      <c r="B52" s="188" t="s">
        <v>262</v>
      </c>
      <c r="C52" s="199" t="s">
        <v>340</v>
      </c>
      <c r="D52" s="54">
        <v>45587</v>
      </c>
      <c r="E52" s="54">
        <v>45657</v>
      </c>
      <c r="F52" s="53"/>
      <c r="G52" s="53"/>
      <c r="H52" s="53"/>
      <c r="I52" s="53"/>
      <c r="J52" s="196"/>
      <c r="K52" s="196">
        <v>12000000</v>
      </c>
      <c r="L52" s="55" t="s">
        <v>164</v>
      </c>
      <c r="M52" s="55"/>
      <c r="N52" s="107"/>
    </row>
    <row r="53" spans="1:14" ht="33" x14ac:dyDescent="0.3">
      <c r="A53" s="198" t="s">
        <v>263</v>
      </c>
      <c r="B53" s="56" t="s">
        <v>264</v>
      </c>
      <c r="C53" s="200" t="s">
        <v>355</v>
      </c>
      <c r="D53" s="54">
        <v>45587</v>
      </c>
      <c r="E53" s="54">
        <v>45657</v>
      </c>
      <c r="F53" s="53"/>
      <c r="G53" s="53"/>
      <c r="H53" s="53"/>
      <c r="I53" s="53"/>
      <c r="J53" s="196"/>
      <c r="K53" s="196">
        <v>23333333</v>
      </c>
      <c r="L53" s="55" t="s">
        <v>4</v>
      </c>
      <c r="M53" s="55"/>
      <c r="N53" s="107"/>
    </row>
    <row r="54" spans="1:14" ht="49.5" x14ac:dyDescent="0.3">
      <c r="A54" s="198" t="s">
        <v>265</v>
      </c>
      <c r="B54" s="188" t="s">
        <v>266</v>
      </c>
      <c r="C54" s="199" t="s">
        <v>340</v>
      </c>
      <c r="D54" s="54">
        <v>45588</v>
      </c>
      <c r="E54" s="54">
        <v>45657</v>
      </c>
      <c r="F54" s="53"/>
      <c r="G54" s="53"/>
      <c r="H54" s="53"/>
      <c r="I54" s="53"/>
      <c r="J54" s="196"/>
      <c r="K54" s="196">
        <v>12000000</v>
      </c>
      <c r="L54" s="55" t="s">
        <v>164</v>
      </c>
      <c r="M54" s="105"/>
      <c r="N54" s="107"/>
    </row>
    <row r="55" spans="1:14" ht="49.5" x14ac:dyDescent="0.3">
      <c r="A55" s="198" t="s">
        <v>267</v>
      </c>
      <c r="B55" s="188" t="s">
        <v>268</v>
      </c>
      <c r="C55" s="199" t="s">
        <v>350</v>
      </c>
      <c r="D55" s="54">
        <v>45588</v>
      </c>
      <c r="E55" s="54">
        <v>45657</v>
      </c>
      <c r="F55" s="53"/>
      <c r="G55" s="53"/>
      <c r="H55" s="53"/>
      <c r="I55" s="53"/>
      <c r="J55" s="53"/>
      <c r="K55" s="196">
        <v>12000000</v>
      </c>
      <c r="L55" s="55" t="s">
        <v>164</v>
      </c>
      <c r="M55" s="105"/>
      <c r="N55" s="107"/>
    </row>
    <row r="56" spans="1:14" ht="66" x14ac:dyDescent="0.3">
      <c r="A56" s="198" t="s">
        <v>269</v>
      </c>
      <c r="B56" s="188" t="s">
        <v>270</v>
      </c>
      <c r="C56" s="199" t="s">
        <v>353</v>
      </c>
      <c r="D56" s="54">
        <v>45588</v>
      </c>
      <c r="E56" s="54">
        <v>45656</v>
      </c>
      <c r="F56" s="53"/>
      <c r="G56" s="53"/>
      <c r="H56" s="53"/>
      <c r="I56" s="53"/>
      <c r="J56" s="53"/>
      <c r="K56" s="196">
        <v>15500000</v>
      </c>
      <c r="L56" s="55" t="s">
        <v>369</v>
      </c>
      <c r="M56" s="105"/>
      <c r="N56" s="107"/>
    </row>
    <row r="57" spans="1:14" ht="66" x14ac:dyDescent="0.3">
      <c r="A57" s="198" t="s">
        <v>271</v>
      </c>
      <c r="B57" s="56" t="s">
        <v>272</v>
      </c>
      <c r="C57" s="200" t="s">
        <v>353</v>
      </c>
      <c r="D57" s="54">
        <v>45587</v>
      </c>
      <c r="E57" s="54">
        <v>45656</v>
      </c>
      <c r="F57" s="53"/>
      <c r="G57" s="53"/>
      <c r="H57" s="53"/>
      <c r="I57" s="53"/>
      <c r="J57" s="53"/>
      <c r="K57" s="196">
        <v>15500000</v>
      </c>
      <c r="L57" s="55" t="s">
        <v>369</v>
      </c>
      <c r="M57" s="105"/>
      <c r="N57" s="107"/>
    </row>
    <row r="58" spans="1:14" ht="49.5" x14ac:dyDescent="0.3">
      <c r="A58" s="198" t="s">
        <v>273</v>
      </c>
      <c r="B58" s="188" t="s">
        <v>274</v>
      </c>
      <c r="C58" s="199" t="s">
        <v>346</v>
      </c>
      <c r="D58" s="54">
        <v>45587</v>
      </c>
      <c r="E58" s="54">
        <v>45657</v>
      </c>
      <c r="F58" s="53"/>
      <c r="G58" s="53"/>
      <c r="H58" s="53"/>
      <c r="I58" s="53"/>
      <c r="J58" s="53"/>
      <c r="K58" s="196">
        <v>12000000</v>
      </c>
      <c r="L58" s="55" t="s">
        <v>164</v>
      </c>
      <c r="M58" s="105"/>
      <c r="N58" s="107"/>
    </row>
    <row r="59" spans="1:14" ht="49.5" x14ac:dyDescent="0.3">
      <c r="A59" s="198" t="s">
        <v>275</v>
      </c>
      <c r="B59" s="188" t="s">
        <v>276</v>
      </c>
      <c r="C59" s="199" t="s">
        <v>340</v>
      </c>
      <c r="D59" s="54">
        <v>45588</v>
      </c>
      <c r="E59" s="54">
        <v>45657</v>
      </c>
      <c r="F59" s="53"/>
      <c r="G59" s="53"/>
      <c r="H59" s="53"/>
      <c r="I59" s="53"/>
      <c r="J59" s="53"/>
      <c r="K59" s="196">
        <v>12000000</v>
      </c>
      <c r="L59" s="55" t="s">
        <v>164</v>
      </c>
      <c r="M59" s="105"/>
      <c r="N59" s="107"/>
    </row>
    <row r="60" spans="1:14" ht="82.5" x14ac:dyDescent="0.3">
      <c r="A60" s="198" t="s">
        <v>277</v>
      </c>
      <c r="B60" s="56" t="s">
        <v>278</v>
      </c>
      <c r="C60" s="199" t="s">
        <v>356</v>
      </c>
      <c r="D60" s="54">
        <v>45588</v>
      </c>
      <c r="E60" s="54">
        <v>45641</v>
      </c>
      <c r="F60" s="53"/>
      <c r="G60" s="53"/>
      <c r="H60" s="53"/>
      <c r="I60" s="53"/>
      <c r="J60" s="53"/>
      <c r="K60" s="196">
        <v>11160000</v>
      </c>
      <c r="L60" s="55" t="s">
        <v>371</v>
      </c>
      <c r="M60" s="105"/>
      <c r="N60" s="107"/>
    </row>
    <row r="61" spans="1:14" ht="82.5" x14ac:dyDescent="0.3">
      <c r="A61" s="198" t="s">
        <v>279</v>
      </c>
      <c r="B61" s="188" t="s">
        <v>280</v>
      </c>
      <c r="C61" s="199" t="s">
        <v>348</v>
      </c>
      <c r="D61" s="54">
        <v>45590</v>
      </c>
      <c r="E61" s="54">
        <v>45656</v>
      </c>
      <c r="F61" s="53"/>
      <c r="G61" s="53"/>
      <c r="H61" s="53"/>
      <c r="I61" s="53"/>
      <c r="J61" s="53"/>
      <c r="K61" s="196">
        <v>13244700</v>
      </c>
      <c r="L61" s="55" t="s">
        <v>370</v>
      </c>
      <c r="M61" s="105"/>
    </row>
    <row r="62" spans="1:14" ht="66" x14ac:dyDescent="0.3">
      <c r="A62" s="198" t="s">
        <v>281</v>
      </c>
      <c r="B62" s="56" t="s">
        <v>282</v>
      </c>
      <c r="C62" s="206" t="s">
        <v>357</v>
      </c>
      <c r="D62" s="54">
        <v>45588</v>
      </c>
      <c r="E62" s="54">
        <v>45656</v>
      </c>
      <c r="F62" s="53"/>
      <c r="G62" s="53"/>
      <c r="H62" s="53"/>
      <c r="I62" s="53"/>
      <c r="J62" s="53"/>
      <c r="K62" s="196">
        <v>15500000</v>
      </c>
      <c r="L62" s="55" t="s">
        <v>369</v>
      </c>
      <c r="M62" s="105"/>
    </row>
    <row r="63" spans="1:14" ht="49.5" x14ac:dyDescent="0.3">
      <c r="A63" s="198" t="s">
        <v>283</v>
      </c>
      <c r="B63" s="188" t="s">
        <v>284</v>
      </c>
      <c r="C63" s="199" t="s">
        <v>346</v>
      </c>
      <c r="D63" s="54">
        <v>45590</v>
      </c>
      <c r="E63" s="54">
        <v>45657</v>
      </c>
      <c r="F63" s="53"/>
      <c r="G63" s="53"/>
      <c r="H63" s="53"/>
      <c r="I63" s="53"/>
      <c r="J63" s="53"/>
      <c r="K63" s="196">
        <v>12000000</v>
      </c>
      <c r="L63" s="55" t="s">
        <v>164</v>
      </c>
      <c r="M63" s="105"/>
    </row>
    <row r="64" spans="1:14" ht="49.5" x14ac:dyDescent="0.3">
      <c r="A64" s="198" t="s">
        <v>285</v>
      </c>
      <c r="B64" s="188" t="s">
        <v>286</v>
      </c>
      <c r="C64" s="199" t="s">
        <v>358</v>
      </c>
      <c r="D64" s="54">
        <v>45593</v>
      </c>
      <c r="E64" s="54">
        <v>45657</v>
      </c>
      <c r="F64" s="53"/>
      <c r="G64" s="53"/>
      <c r="H64" s="53"/>
      <c r="I64" s="53"/>
      <c r="J64" s="53"/>
      <c r="K64" s="196">
        <v>8800000</v>
      </c>
      <c r="L64" s="55" t="s">
        <v>164</v>
      </c>
      <c r="M64" s="105"/>
    </row>
    <row r="65" spans="1:13" ht="66" x14ac:dyDescent="0.3">
      <c r="A65" s="198" t="s">
        <v>287</v>
      </c>
      <c r="B65" s="188" t="s">
        <v>288</v>
      </c>
      <c r="C65" s="199" t="s">
        <v>353</v>
      </c>
      <c r="D65" s="54">
        <v>45591</v>
      </c>
      <c r="E65" s="54">
        <v>45656</v>
      </c>
      <c r="F65" s="53"/>
      <c r="G65" s="53"/>
      <c r="H65" s="53"/>
      <c r="I65" s="53"/>
      <c r="J65" s="53"/>
      <c r="K65" s="196">
        <v>15500000</v>
      </c>
      <c r="L65" s="55" t="s">
        <v>369</v>
      </c>
      <c r="M65" s="105"/>
    </row>
    <row r="66" spans="1:13" ht="33" x14ac:dyDescent="0.3">
      <c r="A66" s="198" t="s">
        <v>289</v>
      </c>
      <c r="B66" s="188" t="s">
        <v>290</v>
      </c>
      <c r="C66" s="203" t="s">
        <v>359</v>
      </c>
      <c r="D66" s="54">
        <v>45590</v>
      </c>
      <c r="E66" s="54">
        <v>45657</v>
      </c>
      <c r="F66" s="53"/>
      <c r="G66" s="53"/>
      <c r="H66" s="53"/>
      <c r="I66" s="53"/>
      <c r="J66" s="53"/>
      <c r="K66" s="196">
        <v>12466667</v>
      </c>
      <c r="L66" s="55" t="s">
        <v>4</v>
      </c>
      <c r="M66" s="105"/>
    </row>
    <row r="67" spans="1:13" ht="82.5" x14ac:dyDescent="0.3">
      <c r="A67" s="198" t="s">
        <v>291</v>
      </c>
      <c r="B67" s="56" t="s">
        <v>292</v>
      </c>
      <c r="C67" s="206" t="s">
        <v>360</v>
      </c>
      <c r="D67" s="54">
        <v>45590</v>
      </c>
      <c r="E67" s="54">
        <v>45641</v>
      </c>
      <c r="F67" s="53"/>
      <c r="G67" s="53"/>
      <c r="H67" s="53"/>
      <c r="I67" s="53"/>
      <c r="J67" s="53"/>
      <c r="K67" s="196">
        <v>10746667</v>
      </c>
      <c r="L67" s="55" t="s">
        <v>165</v>
      </c>
      <c r="M67" s="105"/>
    </row>
    <row r="68" spans="1:13" ht="33" x14ac:dyDescent="0.3">
      <c r="A68" s="198" t="s">
        <v>293</v>
      </c>
      <c r="B68" s="188" t="s">
        <v>294</v>
      </c>
      <c r="C68" s="207" t="s">
        <v>359</v>
      </c>
      <c r="D68" s="54">
        <v>45594</v>
      </c>
      <c r="E68" s="54">
        <v>45657</v>
      </c>
      <c r="F68" s="53"/>
      <c r="G68" s="53"/>
      <c r="H68" s="53"/>
      <c r="I68" s="53"/>
      <c r="J68" s="53"/>
      <c r="K68" s="196">
        <v>12466667</v>
      </c>
      <c r="L68" s="55" t="s">
        <v>4</v>
      </c>
      <c r="M68" s="105"/>
    </row>
    <row r="69" spans="1:13" ht="66" x14ac:dyDescent="0.3">
      <c r="A69" s="198" t="s">
        <v>295</v>
      </c>
      <c r="B69" s="56" t="s">
        <v>296</v>
      </c>
      <c r="C69" s="208" t="s">
        <v>361</v>
      </c>
      <c r="D69" s="54">
        <v>45593</v>
      </c>
      <c r="E69" s="54">
        <v>45641</v>
      </c>
      <c r="F69" s="53"/>
      <c r="G69" s="53"/>
      <c r="H69" s="53"/>
      <c r="I69" s="53"/>
      <c r="J69" s="53"/>
      <c r="K69" s="196">
        <v>10126668</v>
      </c>
      <c r="L69" s="55" t="s">
        <v>165</v>
      </c>
      <c r="M69" s="105"/>
    </row>
    <row r="70" spans="1:13" ht="49.5" x14ac:dyDescent="0.3">
      <c r="A70" s="198" t="s">
        <v>297</v>
      </c>
      <c r="B70" s="188" t="s">
        <v>298</v>
      </c>
      <c r="C70" s="186" t="s">
        <v>362</v>
      </c>
      <c r="D70" s="54">
        <v>45595</v>
      </c>
      <c r="E70" s="54">
        <v>45657</v>
      </c>
      <c r="F70" s="53"/>
      <c r="G70" s="53"/>
      <c r="H70" s="53"/>
      <c r="I70" s="53"/>
      <c r="J70" s="53"/>
      <c r="K70" s="196">
        <v>8400000</v>
      </c>
      <c r="L70" s="55" t="s">
        <v>164</v>
      </c>
      <c r="M70" s="105"/>
    </row>
    <row r="71" spans="1:13" ht="49.5" x14ac:dyDescent="0.3">
      <c r="A71" s="198" t="s">
        <v>299</v>
      </c>
      <c r="B71" s="188" t="s">
        <v>300</v>
      </c>
      <c r="C71" s="186" t="s">
        <v>340</v>
      </c>
      <c r="D71" s="54">
        <v>45594</v>
      </c>
      <c r="E71" s="54">
        <v>45657</v>
      </c>
      <c r="F71" s="53"/>
      <c r="G71" s="53"/>
      <c r="H71" s="53"/>
      <c r="I71" s="53"/>
      <c r="J71" s="53"/>
      <c r="K71" s="196">
        <v>8400000</v>
      </c>
      <c r="L71" s="55" t="s">
        <v>164</v>
      </c>
      <c r="M71" s="105"/>
    </row>
    <row r="72" spans="1:13" ht="49.5" x14ac:dyDescent="0.3">
      <c r="A72" s="198" t="s">
        <v>301</v>
      </c>
      <c r="B72" s="188" t="s">
        <v>302</v>
      </c>
      <c r="C72" s="186" t="s">
        <v>340</v>
      </c>
      <c r="D72" s="54">
        <v>45594</v>
      </c>
      <c r="E72" s="54">
        <v>45657</v>
      </c>
      <c r="F72" s="53"/>
      <c r="G72" s="53"/>
      <c r="H72" s="53"/>
      <c r="I72" s="53"/>
      <c r="J72" s="53"/>
      <c r="K72" s="196">
        <v>8400000</v>
      </c>
      <c r="L72" s="55" t="s">
        <v>164</v>
      </c>
      <c r="M72" s="105"/>
    </row>
    <row r="73" spans="1:13" ht="49.5" x14ac:dyDescent="0.3">
      <c r="A73" s="198" t="s">
        <v>303</v>
      </c>
      <c r="B73" s="188" t="s">
        <v>304</v>
      </c>
      <c r="C73" s="186" t="s">
        <v>346</v>
      </c>
      <c r="D73" s="54">
        <v>45595</v>
      </c>
      <c r="E73" s="54">
        <v>45657</v>
      </c>
      <c r="F73" s="53"/>
      <c r="G73" s="53"/>
      <c r="H73" s="53"/>
      <c r="I73" s="53"/>
      <c r="J73" s="53"/>
      <c r="K73" s="196">
        <v>8400000</v>
      </c>
      <c r="L73" s="55" t="s">
        <v>164</v>
      </c>
      <c r="M73" s="105"/>
    </row>
    <row r="74" spans="1:13" ht="49.5" x14ac:dyDescent="0.3">
      <c r="A74" s="198" t="s">
        <v>305</v>
      </c>
      <c r="B74" s="204" t="s">
        <v>306</v>
      </c>
      <c r="C74" s="186" t="s">
        <v>350</v>
      </c>
      <c r="D74" s="54">
        <v>45597</v>
      </c>
      <c r="E74" s="54">
        <v>45657</v>
      </c>
      <c r="F74" s="53"/>
      <c r="G74" s="53"/>
      <c r="H74" s="53"/>
      <c r="I74" s="53"/>
      <c r="J74" s="53"/>
      <c r="K74" s="196">
        <v>8400000</v>
      </c>
      <c r="L74" s="55" t="s">
        <v>164</v>
      </c>
      <c r="M74" s="105"/>
    </row>
    <row r="75" spans="1:13" ht="49.5" x14ac:dyDescent="0.3">
      <c r="A75" s="198" t="s">
        <v>307</v>
      </c>
      <c r="B75" s="188" t="s">
        <v>308</v>
      </c>
      <c r="C75" s="186" t="s">
        <v>340</v>
      </c>
      <c r="D75" s="54">
        <v>45595</v>
      </c>
      <c r="E75" s="54">
        <v>45657</v>
      </c>
      <c r="F75" s="53"/>
      <c r="G75" s="53"/>
      <c r="H75" s="53"/>
      <c r="I75" s="53"/>
      <c r="J75" s="53"/>
      <c r="K75" s="196">
        <v>8400000</v>
      </c>
      <c r="L75" s="55" t="s">
        <v>164</v>
      </c>
      <c r="M75" s="105"/>
    </row>
    <row r="76" spans="1:13" ht="82.5" x14ac:dyDescent="0.3">
      <c r="A76" s="198" t="s">
        <v>309</v>
      </c>
      <c r="B76" s="188" t="s">
        <v>310</v>
      </c>
      <c r="C76" s="186" t="s">
        <v>348</v>
      </c>
      <c r="D76" s="54">
        <v>45595</v>
      </c>
      <c r="E76" s="54">
        <v>45656</v>
      </c>
      <c r="F76" s="53"/>
      <c r="G76" s="53"/>
      <c r="H76" s="53"/>
      <c r="I76" s="53"/>
      <c r="J76" s="53"/>
      <c r="K76" s="196">
        <v>11881275</v>
      </c>
      <c r="L76" s="55" t="s">
        <v>370</v>
      </c>
      <c r="M76" s="105"/>
    </row>
    <row r="77" spans="1:13" ht="82.5" x14ac:dyDescent="0.3">
      <c r="A77" s="198" t="s">
        <v>311</v>
      </c>
      <c r="B77" s="188" t="s">
        <v>312</v>
      </c>
      <c r="C77" s="186" t="s">
        <v>348</v>
      </c>
      <c r="D77" s="54">
        <v>45595</v>
      </c>
      <c r="E77" s="54">
        <v>45656</v>
      </c>
      <c r="F77" s="53"/>
      <c r="G77" s="53"/>
      <c r="H77" s="53"/>
      <c r="I77" s="53"/>
      <c r="J77" s="53"/>
      <c r="K77" s="196">
        <v>11881275</v>
      </c>
      <c r="L77" s="55" t="s">
        <v>370</v>
      </c>
      <c r="M77" s="105"/>
    </row>
    <row r="78" spans="1:13" ht="49.5" x14ac:dyDescent="0.3">
      <c r="A78" s="198" t="s">
        <v>313</v>
      </c>
      <c r="B78" s="56" t="s">
        <v>314</v>
      </c>
      <c r="C78" s="209" t="s">
        <v>363</v>
      </c>
      <c r="D78" s="54">
        <v>45595</v>
      </c>
      <c r="E78" s="54">
        <v>45656</v>
      </c>
      <c r="F78" s="53"/>
      <c r="G78" s="53"/>
      <c r="H78" s="53"/>
      <c r="I78" s="53"/>
      <c r="J78" s="53"/>
      <c r="K78" s="196">
        <v>12813333</v>
      </c>
      <c r="L78" s="55" t="s">
        <v>369</v>
      </c>
      <c r="M78" s="105"/>
    </row>
    <row r="79" spans="1:13" ht="49.5" x14ac:dyDescent="0.3">
      <c r="A79" s="198" t="s">
        <v>315</v>
      </c>
      <c r="B79" s="188" t="s">
        <v>316</v>
      </c>
      <c r="C79" s="186" t="s">
        <v>340</v>
      </c>
      <c r="D79" s="54">
        <v>45595</v>
      </c>
      <c r="E79" s="54">
        <v>45657</v>
      </c>
      <c r="F79" s="53"/>
      <c r="G79" s="53"/>
      <c r="H79" s="53"/>
      <c r="I79" s="53"/>
      <c r="J79" s="53"/>
      <c r="K79" s="196">
        <v>8266667</v>
      </c>
      <c r="L79" s="55" t="s">
        <v>164</v>
      </c>
      <c r="M79" s="105"/>
    </row>
    <row r="80" spans="1:13" ht="49.5" x14ac:dyDescent="0.3">
      <c r="A80" s="198" t="s">
        <v>317</v>
      </c>
      <c r="B80" s="188" t="s">
        <v>318</v>
      </c>
      <c r="C80" s="186" t="s">
        <v>350</v>
      </c>
      <c r="D80" s="54">
        <v>45595</v>
      </c>
      <c r="E80" s="54">
        <v>45657</v>
      </c>
      <c r="F80" s="53"/>
      <c r="G80" s="53"/>
      <c r="H80" s="53"/>
      <c r="I80" s="53"/>
      <c r="J80" s="53"/>
      <c r="K80" s="196">
        <v>8266667</v>
      </c>
      <c r="L80" s="55" t="s">
        <v>164</v>
      </c>
      <c r="M80" s="105"/>
    </row>
    <row r="81" spans="1:14" ht="49.5" x14ac:dyDescent="0.3">
      <c r="A81" s="198" t="s">
        <v>319</v>
      </c>
      <c r="B81" s="188" t="s">
        <v>320</v>
      </c>
      <c r="C81" s="207" t="s">
        <v>340</v>
      </c>
      <c r="D81" s="54">
        <v>45595</v>
      </c>
      <c r="E81" s="54">
        <v>45657</v>
      </c>
      <c r="F81" s="53"/>
      <c r="G81" s="53"/>
      <c r="H81" s="53"/>
      <c r="I81" s="53"/>
      <c r="J81" s="53"/>
      <c r="K81" s="196">
        <v>8266667</v>
      </c>
      <c r="L81" s="55" t="s">
        <v>164</v>
      </c>
      <c r="M81" s="105"/>
    </row>
    <row r="82" spans="1:14" ht="49.5" x14ac:dyDescent="0.3">
      <c r="A82" s="198" t="s">
        <v>321</v>
      </c>
      <c r="B82" s="56" t="s">
        <v>322</v>
      </c>
      <c r="C82" s="209" t="s">
        <v>364</v>
      </c>
      <c r="D82" s="54">
        <v>45595</v>
      </c>
      <c r="E82" s="54">
        <v>45656</v>
      </c>
      <c r="F82" s="53"/>
      <c r="G82" s="53"/>
      <c r="H82" s="53"/>
      <c r="I82" s="53"/>
      <c r="J82" s="53"/>
      <c r="K82" s="196">
        <v>12813333</v>
      </c>
      <c r="L82" s="55" t="s">
        <v>369</v>
      </c>
      <c r="M82" s="105"/>
    </row>
    <row r="83" spans="1:14" ht="49.5" x14ac:dyDescent="0.3">
      <c r="A83" s="198" t="s">
        <v>323</v>
      </c>
      <c r="B83" s="188" t="s">
        <v>324</v>
      </c>
      <c r="C83" s="207" t="s">
        <v>365</v>
      </c>
      <c r="D83" s="54">
        <v>45595</v>
      </c>
      <c r="E83" s="54">
        <v>45657</v>
      </c>
      <c r="F83" s="53"/>
      <c r="G83" s="53"/>
      <c r="H83" s="53"/>
      <c r="I83" s="53"/>
      <c r="J83" s="53"/>
      <c r="K83" s="196">
        <v>8266667</v>
      </c>
      <c r="L83" s="55" t="s">
        <v>164</v>
      </c>
      <c r="M83" s="105"/>
    </row>
    <row r="84" spans="1:14" ht="49.5" x14ac:dyDescent="0.3">
      <c r="A84" s="198" t="s">
        <v>325</v>
      </c>
      <c r="B84" s="188" t="s">
        <v>326</v>
      </c>
      <c r="C84" s="186" t="s">
        <v>346</v>
      </c>
      <c r="D84" s="54">
        <v>45595</v>
      </c>
      <c r="E84" s="54">
        <v>45657</v>
      </c>
      <c r="F84" s="53"/>
      <c r="G84" s="53"/>
      <c r="H84" s="53"/>
      <c r="I84" s="53"/>
      <c r="J84" s="53"/>
      <c r="K84" s="196">
        <v>8266667</v>
      </c>
      <c r="L84" s="55" t="s">
        <v>164</v>
      </c>
      <c r="M84" s="105"/>
    </row>
    <row r="85" spans="1:14" ht="82.5" x14ac:dyDescent="0.3">
      <c r="A85" s="198" t="s">
        <v>327</v>
      </c>
      <c r="B85" s="188" t="s">
        <v>328</v>
      </c>
      <c r="C85" s="186" t="s">
        <v>366</v>
      </c>
      <c r="D85" s="54">
        <v>45596</v>
      </c>
      <c r="E85" s="54">
        <v>45641</v>
      </c>
      <c r="F85" s="53"/>
      <c r="G85" s="53"/>
      <c r="H85" s="53"/>
      <c r="I85" s="53"/>
      <c r="J85" s="53"/>
      <c r="K85" s="196">
        <v>4325910</v>
      </c>
      <c r="L85" s="55" t="s">
        <v>165</v>
      </c>
      <c r="M85" s="105"/>
    </row>
    <row r="86" spans="1:14" ht="82.5" x14ac:dyDescent="0.3">
      <c r="A86" s="198" t="s">
        <v>329</v>
      </c>
      <c r="B86" s="188" t="s">
        <v>330</v>
      </c>
      <c r="C86" s="186" t="s">
        <v>348</v>
      </c>
      <c r="D86" s="54">
        <v>45596</v>
      </c>
      <c r="E86" s="54">
        <v>45656</v>
      </c>
      <c r="F86" s="53"/>
      <c r="G86" s="53"/>
      <c r="H86" s="53"/>
      <c r="I86" s="53"/>
      <c r="J86" s="53"/>
      <c r="K86" s="196">
        <v>11881275</v>
      </c>
      <c r="L86" s="55" t="s">
        <v>370</v>
      </c>
      <c r="M86" s="105"/>
    </row>
    <row r="87" spans="1:14" ht="49.5" x14ac:dyDescent="0.3">
      <c r="A87" s="198" t="s">
        <v>331</v>
      </c>
      <c r="B87" s="188" t="s">
        <v>332</v>
      </c>
      <c r="C87" s="186" t="s">
        <v>367</v>
      </c>
      <c r="D87" s="54">
        <v>45596</v>
      </c>
      <c r="E87" s="54">
        <v>45657</v>
      </c>
      <c r="F87" s="53"/>
      <c r="G87" s="53"/>
      <c r="H87" s="53"/>
      <c r="I87" s="53"/>
      <c r="J87" s="53"/>
      <c r="K87" s="196">
        <v>8133333</v>
      </c>
      <c r="L87" s="55" t="s">
        <v>164</v>
      </c>
      <c r="M87" s="105"/>
      <c r="N87" s="210"/>
    </row>
    <row r="88" spans="1:14" ht="49.5" x14ac:dyDescent="0.3">
      <c r="A88" s="198" t="s">
        <v>333</v>
      </c>
      <c r="B88" s="188" t="s">
        <v>334</v>
      </c>
      <c r="C88" s="186" t="s">
        <v>368</v>
      </c>
      <c r="D88" s="54">
        <v>45596</v>
      </c>
      <c r="E88" s="54">
        <v>45657</v>
      </c>
      <c r="F88" s="53"/>
      <c r="G88" s="53"/>
      <c r="H88" s="53"/>
      <c r="I88" s="53"/>
      <c r="J88" s="53"/>
      <c r="K88" s="196">
        <v>8133333</v>
      </c>
      <c r="L88" s="55" t="s">
        <v>164</v>
      </c>
      <c r="M88" s="105"/>
    </row>
    <row r="89" spans="1:14" x14ac:dyDescent="0.25">
      <c r="K89" s="73">
        <f>SUM(K5:K88)</f>
        <v>1050766579</v>
      </c>
      <c r="L89" s="71" t="s">
        <v>31</v>
      </c>
      <c r="N89" s="147">
        <v>84</v>
      </c>
    </row>
    <row r="90" spans="1:14" x14ac:dyDescent="0.25">
      <c r="K90" s="73">
        <v>66933333</v>
      </c>
      <c r="L90" s="71" t="s">
        <v>4</v>
      </c>
      <c r="N90" s="147">
        <v>4</v>
      </c>
    </row>
    <row r="91" spans="1:14" x14ac:dyDescent="0.25">
      <c r="K91" s="73">
        <v>983833246</v>
      </c>
      <c r="L91" s="71" t="s">
        <v>46</v>
      </c>
      <c r="N91" s="147">
        <v>80</v>
      </c>
    </row>
  </sheetData>
  <autoFilter ref="A4:M91"/>
  <mergeCells count="2">
    <mergeCell ref="A2:M2"/>
    <mergeCell ref="A3:M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zoomScale="120" zoomScaleNormal="120" workbookViewId="0">
      <selection activeCell="H13" sqref="H13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75.5703125" style="4" customWidth="1"/>
    <col min="4" max="5" width="13.42578125" style="4" customWidth="1"/>
    <col min="6" max="6" width="20.5703125" style="30" customWidth="1"/>
    <col min="7" max="7" width="20.5703125" style="8" customWidth="1"/>
    <col min="8" max="16384" width="23.7109375" style="4"/>
  </cols>
  <sheetData>
    <row r="1" spans="1:8" ht="35.1" customHeight="1" x14ac:dyDescent="0.25">
      <c r="A1" s="6"/>
      <c r="B1" s="6"/>
      <c r="C1" s="6"/>
      <c r="D1" s="6"/>
      <c r="E1" s="6"/>
      <c r="F1" s="28"/>
      <c r="G1" s="7"/>
    </row>
    <row r="2" spans="1:8" ht="35.1" customHeight="1" x14ac:dyDescent="0.2">
      <c r="A2" s="148" t="s">
        <v>22</v>
      </c>
      <c r="B2" s="148"/>
      <c r="C2" s="148"/>
      <c r="D2" s="148"/>
      <c r="E2" s="148"/>
      <c r="F2" s="148"/>
      <c r="G2" s="148"/>
    </row>
    <row r="3" spans="1:8" ht="35.1" customHeight="1" x14ac:dyDescent="0.2">
      <c r="A3" s="148" t="s">
        <v>60</v>
      </c>
      <c r="B3" s="148"/>
      <c r="C3" s="148"/>
      <c r="D3" s="148"/>
      <c r="E3" s="148"/>
      <c r="F3" s="148"/>
      <c r="G3" s="148"/>
    </row>
    <row r="4" spans="1:8" ht="37.5" customHeight="1" x14ac:dyDescent="0.2">
      <c r="A4" s="81" t="s">
        <v>13</v>
      </c>
      <c r="B4" s="82" t="s">
        <v>1</v>
      </c>
      <c r="C4" s="82" t="s">
        <v>0</v>
      </c>
      <c r="D4" s="82" t="s">
        <v>2</v>
      </c>
      <c r="E4" s="82" t="s">
        <v>19</v>
      </c>
      <c r="F4" s="83" t="s">
        <v>3</v>
      </c>
      <c r="G4" s="61" t="s">
        <v>5</v>
      </c>
    </row>
    <row r="5" spans="1:8" s="1" customFormat="1" ht="96" customHeight="1" x14ac:dyDescent="0.3">
      <c r="A5" s="126" t="s">
        <v>61</v>
      </c>
      <c r="B5" s="84" t="s">
        <v>62</v>
      </c>
      <c r="C5" s="180" t="s">
        <v>63</v>
      </c>
      <c r="D5" s="85">
        <v>45569</v>
      </c>
      <c r="E5" s="85">
        <v>45657</v>
      </c>
      <c r="F5" s="89">
        <v>34671156</v>
      </c>
      <c r="G5" s="103" t="s">
        <v>4</v>
      </c>
    </row>
    <row r="6" spans="1:8" ht="11.25" x14ac:dyDescent="0.2">
      <c r="F6" s="75">
        <f>SUM(F5:F5)</f>
        <v>34671156</v>
      </c>
      <c r="G6" s="76" t="s">
        <v>31</v>
      </c>
      <c r="H6" s="4">
        <v>1</v>
      </c>
    </row>
    <row r="7" spans="1:8" ht="11.25" x14ac:dyDescent="0.2">
      <c r="F7" s="75">
        <v>0</v>
      </c>
      <c r="G7" s="76" t="s">
        <v>35</v>
      </c>
    </row>
    <row r="8" spans="1:8" ht="11.25" x14ac:dyDescent="0.2">
      <c r="F8" s="75">
        <f>+F6</f>
        <v>34671156</v>
      </c>
      <c r="G8" s="76" t="s">
        <v>32</v>
      </c>
      <c r="H8" s="4">
        <v>1</v>
      </c>
    </row>
    <row r="9" spans="1:8" ht="11.25" x14ac:dyDescent="0.2">
      <c r="F9" s="4"/>
      <c r="G9" s="4"/>
    </row>
    <row r="10" spans="1:8" ht="11.25" x14ac:dyDescent="0.2">
      <c r="F10" s="4"/>
      <c r="G10" s="4"/>
    </row>
  </sheetData>
  <mergeCells count="2">
    <mergeCell ref="A2:G2"/>
    <mergeCell ref="A3:G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topLeftCell="A5" zoomScale="55" zoomScaleNormal="55" workbookViewId="0">
      <selection activeCell="G24" sqref="G24"/>
    </sheetView>
  </sheetViews>
  <sheetFormatPr baseColWidth="10" defaultColWidth="11" defaultRowHeight="20.25" x14ac:dyDescent="0.3"/>
  <cols>
    <col min="1" max="1" width="12.140625" style="2" customWidth="1"/>
    <col min="2" max="2" width="46.7109375" style="2" customWidth="1"/>
    <col min="3" max="3" width="25.28515625" style="2" customWidth="1"/>
    <col min="4" max="4" width="36.5703125" style="2" customWidth="1"/>
    <col min="5" max="5" width="11" style="2"/>
    <col min="6" max="6" width="25.85546875" style="2" bestFit="1" customWidth="1"/>
    <col min="7" max="8" width="11" style="2"/>
    <col min="9" max="9" width="27.7109375" style="2" bestFit="1" customWidth="1"/>
    <col min="10" max="10" width="25.85546875" style="2" bestFit="1" customWidth="1"/>
    <col min="11" max="11" width="11" style="2"/>
    <col min="12" max="12" width="23.28515625" style="2" bestFit="1" customWidth="1"/>
    <col min="13" max="16384" width="11" style="2"/>
  </cols>
  <sheetData>
    <row r="2" spans="1:12" ht="20.25" customHeight="1" x14ac:dyDescent="0.3">
      <c r="A2" s="11"/>
      <c r="B2" s="11"/>
      <c r="C2" s="11"/>
      <c r="D2" s="11"/>
      <c r="E2" s="10"/>
      <c r="F2" s="10"/>
    </row>
    <row r="3" spans="1:12" x14ac:dyDescent="0.3">
      <c r="A3" s="173" t="s">
        <v>60</v>
      </c>
      <c r="B3" s="174"/>
      <c r="C3" s="174"/>
      <c r="D3" s="174"/>
      <c r="E3" s="77"/>
      <c r="F3" s="77"/>
    </row>
    <row r="4" spans="1:12" x14ac:dyDescent="0.3">
      <c r="A4" s="173"/>
      <c r="B4" s="174"/>
      <c r="C4" s="174"/>
      <c r="D4" s="174"/>
      <c r="E4" s="77"/>
      <c r="F4" s="77"/>
    </row>
    <row r="5" spans="1:12" x14ac:dyDescent="0.3">
      <c r="A5" s="12"/>
      <c r="B5" s="13"/>
      <c r="C5" s="13"/>
      <c r="D5" s="13"/>
      <c r="E5" s="77"/>
      <c r="F5" s="77"/>
    </row>
    <row r="6" spans="1:12" x14ac:dyDescent="0.3">
      <c r="A6" s="20"/>
      <c r="B6" s="21"/>
      <c r="C6" s="175" t="s">
        <v>372</v>
      </c>
      <c r="D6" s="176"/>
      <c r="E6" s="77"/>
      <c r="F6" s="77"/>
    </row>
    <row r="7" spans="1:12" ht="57" customHeight="1" x14ac:dyDescent="0.3">
      <c r="A7" s="177" t="s">
        <v>6</v>
      </c>
      <c r="B7" s="177"/>
      <c r="C7" s="44" t="s">
        <v>14</v>
      </c>
      <c r="D7" s="44" t="s">
        <v>3</v>
      </c>
      <c r="E7" s="77"/>
      <c r="F7" s="77"/>
    </row>
    <row r="8" spans="1:12" ht="34.9" customHeight="1" x14ac:dyDescent="0.3">
      <c r="A8" s="22" t="s">
        <v>7</v>
      </c>
      <c r="B8" s="22"/>
      <c r="C8" s="38">
        <f>'PRESTACION SERVICIOS'!L49</f>
        <v>2</v>
      </c>
      <c r="D8" s="31">
        <f>'PRESTACION SERVICIOS'!I49</f>
        <v>16629365</v>
      </c>
      <c r="E8" s="77" t="s">
        <v>374</v>
      </c>
      <c r="F8" s="136"/>
      <c r="G8" s="77"/>
      <c r="H8" s="77"/>
      <c r="I8" s="78"/>
    </row>
    <row r="9" spans="1:12" ht="34.9" customHeight="1" x14ac:dyDescent="0.3">
      <c r="A9" s="23" t="s">
        <v>7</v>
      </c>
      <c r="B9" s="47"/>
      <c r="C9" s="48">
        <f>'PRESTACION SERVICIOS'!L50</f>
        <v>40</v>
      </c>
      <c r="D9" s="49">
        <f>'PRESTACION SERVICIOS'!I50</f>
        <v>231247642</v>
      </c>
      <c r="E9" s="77" t="s">
        <v>374</v>
      </c>
      <c r="F9" s="78"/>
      <c r="G9" s="77"/>
      <c r="H9" s="77"/>
      <c r="I9" s="78"/>
      <c r="J9" s="50"/>
      <c r="L9" s="50"/>
    </row>
    <row r="10" spans="1:12" ht="34.9" customHeight="1" x14ac:dyDescent="0.3">
      <c r="A10" s="23" t="s">
        <v>55</v>
      </c>
      <c r="B10" s="47"/>
      <c r="C10" s="48">
        <f>'PRESTACION SERVICIOS'!L51</f>
        <v>1</v>
      </c>
      <c r="D10" s="49">
        <f>'PRESTACION SERVICIOS'!I51</f>
        <v>132530000</v>
      </c>
      <c r="E10" s="77" t="s">
        <v>374</v>
      </c>
      <c r="F10" s="78"/>
      <c r="G10" s="77"/>
      <c r="H10" s="77"/>
      <c r="I10" s="78"/>
      <c r="J10" s="50"/>
      <c r="L10" s="50"/>
    </row>
    <row r="11" spans="1:12" ht="34.9" customHeight="1" x14ac:dyDescent="0.3">
      <c r="A11" s="22" t="s">
        <v>37</v>
      </c>
      <c r="B11" s="22"/>
      <c r="C11" s="38">
        <f>'PRESTACION SERVICIOS PROF'!N90</f>
        <v>4</v>
      </c>
      <c r="D11" s="31">
        <f>'PRESTACION SERVICIOS PROF'!K90</f>
        <v>66933333</v>
      </c>
      <c r="E11" s="77"/>
      <c r="F11" s="78"/>
      <c r="G11" s="77"/>
      <c r="H11" s="77"/>
      <c r="I11" s="78"/>
      <c r="J11" s="50"/>
      <c r="L11" s="50"/>
    </row>
    <row r="12" spans="1:12" ht="34.9" customHeight="1" x14ac:dyDescent="0.3">
      <c r="A12" s="23" t="s">
        <v>37</v>
      </c>
      <c r="B12" s="47"/>
      <c r="C12" s="48">
        <f>'PRESTACION SERVICIOS PROF'!N91</f>
        <v>80</v>
      </c>
      <c r="D12" s="49">
        <f>'PRESTACION SERVICIOS PROF'!K91</f>
        <v>983833246</v>
      </c>
      <c r="E12" s="77"/>
      <c r="F12" s="78"/>
      <c r="G12" s="77"/>
      <c r="H12" s="77"/>
      <c r="I12" s="78"/>
      <c r="J12" s="50"/>
      <c r="L12" s="50"/>
    </row>
    <row r="13" spans="1:12" ht="75.75" customHeight="1" x14ac:dyDescent="0.3">
      <c r="A13" s="23" t="s">
        <v>58</v>
      </c>
      <c r="B13" s="47"/>
      <c r="C13" s="48">
        <f>'PRESTACION SERVICIOS PROF'!N51</f>
        <v>0</v>
      </c>
      <c r="D13" s="49"/>
      <c r="E13" s="77"/>
      <c r="F13" s="78"/>
      <c r="G13" s="77"/>
      <c r="H13" s="77"/>
      <c r="I13" s="78"/>
      <c r="J13" s="50"/>
      <c r="L13" s="50"/>
    </row>
    <row r="14" spans="1:12" ht="34.9" customHeight="1" x14ac:dyDescent="0.3">
      <c r="A14" s="22" t="s">
        <v>8</v>
      </c>
      <c r="B14" s="22"/>
      <c r="C14" s="38">
        <f>'SUMINISTRO '!K11</f>
        <v>0</v>
      </c>
      <c r="D14" s="31">
        <f>'SUMINISTRO '!I11</f>
        <v>0</v>
      </c>
      <c r="E14" s="77"/>
      <c r="F14" s="77"/>
      <c r="G14" s="77"/>
      <c r="H14" s="77"/>
      <c r="I14" s="78"/>
      <c r="L14" s="50"/>
    </row>
    <row r="15" spans="1:12" ht="34.9" customHeight="1" x14ac:dyDescent="0.3">
      <c r="A15" s="23" t="s">
        <v>8</v>
      </c>
      <c r="B15" s="23"/>
      <c r="C15" s="39">
        <f>'SUMINISTRO '!K12</f>
        <v>0</v>
      </c>
      <c r="D15" s="32">
        <f>'SUMINISTRO '!I12</f>
        <v>0</v>
      </c>
      <c r="E15" s="77"/>
      <c r="F15" s="78"/>
      <c r="G15" s="77"/>
      <c r="H15" s="77"/>
      <c r="I15" s="77"/>
      <c r="L15" s="50"/>
    </row>
    <row r="16" spans="1:12" ht="34.9" customHeight="1" x14ac:dyDescent="0.3">
      <c r="A16" s="22" t="s">
        <v>9</v>
      </c>
      <c r="B16" s="22"/>
      <c r="C16" s="38">
        <f>COMPRAVENTA!H12</f>
        <v>0</v>
      </c>
      <c r="D16" s="31">
        <f>COMPRAVENTA!F11</f>
        <v>0</v>
      </c>
      <c r="E16" s="77"/>
      <c r="F16" s="79"/>
      <c r="G16" s="77"/>
      <c r="H16" s="77"/>
      <c r="I16" s="77"/>
    </row>
    <row r="17" spans="1:10" ht="34.9" customHeight="1" x14ac:dyDescent="0.3">
      <c r="A17" s="23" t="s">
        <v>9</v>
      </c>
      <c r="B17" s="23"/>
      <c r="C17" s="39">
        <v>0</v>
      </c>
      <c r="D17" s="32">
        <v>0</v>
      </c>
      <c r="E17" s="77"/>
      <c r="F17" s="80"/>
      <c r="G17" s="77"/>
      <c r="H17" s="77"/>
      <c r="I17" s="77"/>
      <c r="J17" s="50"/>
    </row>
    <row r="18" spans="1:10" ht="34.9" customHeight="1" x14ac:dyDescent="0.3">
      <c r="A18" s="22" t="s">
        <v>10</v>
      </c>
      <c r="B18" s="22"/>
      <c r="C18" s="38">
        <f>'CONTRATO DE OBRA  '!K8</f>
        <v>0</v>
      </c>
      <c r="D18" s="31">
        <f>'CONTRATO DE OBRA  '!I8</f>
        <v>0</v>
      </c>
      <c r="E18" s="77"/>
      <c r="F18" s="79"/>
      <c r="G18" s="77"/>
      <c r="H18" s="77"/>
      <c r="I18" s="77"/>
      <c r="J18" s="50"/>
    </row>
    <row r="19" spans="1:10" ht="34.9" customHeight="1" x14ac:dyDescent="0.3">
      <c r="A19" s="23" t="s">
        <v>10</v>
      </c>
      <c r="B19" s="23"/>
      <c r="C19" s="39">
        <f>'CONTRATO DE OBRA  '!K9</f>
        <v>0</v>
      </c>
      <c r="D19" s="32">
        <f>'CONTRATO DE OBRA  '!I9</f>
        <v>0</v>
      </c>
      <c r="E19" s="77"/>
      <c r="F19" s="79"/>
      <c r="G19" s="77"/>
      <c r="H19" s="77"/>
      <c r="I19" s="77"/>
    </row>
    <row r="20" spans="1:10" ht="34.9" customHeight="1" x14ac:dyDescent="0.3">
      <c r="A20" s="22" t="s">
        <v>18</v>
      </c>
      <c r="B20" s="22"/>
      <c r="C20" s="38">
        <f>INTERVENTORIA!K8</f>
        <v>0</v>
      </c>
      <c r="D20" s="33">
        <f>INTERVENTORIA!I8</f>
        <v>0</v>
      </c>
      <c r="E20" s="77"/>
      <c r="F20" s="77"/>
      <c r="G20" s="77"/>
      <c r="H20" s="77"/>
      <c r="I20" s="77"/>
    </row>
    <row r="21" spans="1:10" ht="34.9" customHeight="1" x14ac:dyDescent="0.3">
      <c r="A21" s="47" t="s">
        <v>18</v>
      </c>
      <c r="B21" s="47"/>
      <c r="C21" s="48">
        <v>0</v>
      </c>
      <c r="D21" s="90">
        <v>0</v>
      </c>
      <c r="E21" s="77"/>
      <c r="F21" s="77"/>
      <c r="G21" s="77"/>
      <c r="H21" s="77"/>
      <c r="I21" s="77"/>
    </row>
    <row r="22" spans="1:10" ht="34.9" customHeight="1" x14ac:dyDescent="0.3">
      <c r="A22" s="22" t="s">
        <v>11</v>
      </c>
      <c r="B22" s="22"/>
      <c r="C22" s="38">
        <v>1</v>
      </c>
      <c r="D22" s="31">
        <f>ARRENDAMIENTO!F8</f>
        <v>34671156</v>
      </c>
      <c r="E22" s="77"/>
      <c r="F22" s="77"/>
      <c r="G22" s="77"/>
      <c r="H22" s="77"/>
      <c r="I22" s="77"/>
    </row>
    <row r="23" spans="1:10" ht="34.9" customHeight="1" x14ac:dyDescent="0.3">
      <c r="A23" s="23" t="s">
        <v>11</v>
      </c>
      <c r="B23" s="23"/>
      <c r="C23" s="39">
        <v>0</v>
      </c>
      <c r="D23" s="32">
        <v>0</v>
      </c>
      <c r="E23" s="77"/>
      <c r="F23" s="77"/>
      <c r="G23" s="77"/>
      <c r="H23" s="77"/>
      <c r="I23" s="77"/>
    </row>
    <row r="24" spans="1:10" ht="34.9" customHeight="1" x14ac:dyDescent="0.3">
      <c r="A24" s="22" t="s">
        <v>11</v>
      </c>
      <c r="B24" s="24" t="s">
        <v>12</v>
      </c>
      <c r="C24" s="38">
        <v>0</v>
      </c>
      <c r="D24" s="31">
        <v>0</v>
      </c>
      <c r="E24" s="77"/>
      <c r="F24" s="77"/>
      <c r="G24" s="77"/>
      <c r="H24" s="77"/>
      <c r="I24" s="77"/>
    </row>
    <row r="25" spans="1:10" ht="20.25" customHeight="1" x14ac:dyDescent="0.3">
      <c r="A25" s="178" t="s">
        <v>56</v>
      </c>
      <c r="B25" s="179"/>
      <c r="C25" s="138">
        <f>C10</f>
        <v>1</v>
      </c>
      <c r="D25" s="139">
        <f>D10</f>
        <v>132530000</v>
      </c>
      <c r="E25" s="77"/>
      <c r="F25" s="78"/>
    </row>
    <row r="26" spans="1:10" x14ac:dyDescent="0.3">
      <c r="A26" s="178" t="s">
        <v>15</v>
      </c>
      <c r="B26" s="179"/>
      <c r="C26" s="37">
        <f>C9+C12+C23</f>
        <v>120</v>
      </c>
      <c r="D26" s="36">
        <f>D9+D12+D23</f>
        <v>1215080888</v>
      </c>
      <c r="E26" s="77"/>
      <c r="F26" s="78"/>
      <c r="I26" s="50"/>
    </row>
    <row r="27" spans="1:10" x14ac:dyDescent="0.3">
      <c r="A27" s="165" t="s">
        <v>16</v>
      </c>
      <c r="B27" s="166"/>
      <c r="C27" s="167">
        <f>C8+C11+C22</f>
        <v>7</v>
      </c>
      <c r="D27" s="169">
        <f>D8+D11+D22</f>
        <v>118233854</v>
      </c>
      <c r="E27" s="77"/>
      <c r="F27" s="77"/>
    </row>
    <row r="28" spans="1:10" ht="33.75" customHeight="1" x14ac:dyDescent="0.3">
      <c r="A28" s="171" t="s">
        <v>21</v>
      </c>
      <c r="B28" s="172"/>
      <c r="C28" s="168"/>
      <c r="D28" s="170"/>
      <c r="E28" s="77"/>
      <c r="F28" s="77" t="s">
        <v>59</v>
      </c>
    </row>
    <row r="29" spans="1:10" ht="20.25" customHeight="1" x14ac:dyDescent="0.3">
      <c r="A29" s="156" t="s">
        <v>17</v>
      </c>
      <c r="B29" s="157"/>
      <c r="C29" s="160">
        <f>C24</f>
        <v>0</v>
      </c>
      <c r="D29" s="161">
        <f>D24</f>
        <v>0</v>
      </c>
      <c r="E29" s="77"/>
      <c r="F29" s="77"/>
    </row>
    <row r="30" spans="1:10" ht="46.5" customHeight="1" x14ac:dyDescent="0.3">
      <c r="A30" s="158"/>
      <c r="B30" s="159"/>
      <c r="C30" s="160"/>
      <c r="D30" s="161"/>
      <c r="E30" s="77"/>
      <c r="F30" s="77"/>
    </row>
    <row r="31" spans="1:10" ht="21" thickBot="1" x14ac:dyDescent="0.35">
      <c r="A31" s="25"/>
      <c r="B31" s="25"/>
      <c r="C31" s="26"/>
      <c r="D31" s="34"/>
      <c r="E31" s="77"/>
      <c r="F31" s="77"/>
    </row>
    <row r="32" spans="1:10" ht="91.5" customHeight="1" thickBot="1" x14ac:dyDescent="0.35">
      <c r="A32" s="162" t="s">
        <v>373</v>
      </c>
      <c r="B32" s="163"/>
      <c r="C32" s="27">
        <f>C8+C9+C10+C11+C12+C22</f>
        <v>128</v>
      </c>
      <c r="D32" s="35">
        <f>D25+D26+D27</f>
        <v>1465844742</v>
      </c>
      <c r="E32" s="77"/>
      <c r="F32" s="77"/>
    </row>
    <row r="33" spans="1:4" x14ac:dyDescent="0.3">
      <c r="A33" s="164"/>
      <c r="B33" s="164"/>
      <c r="D33" s="3"/>
    </row>
    <row r="34" spans="1:4" x14ac:dyDescent="0.3">
      <c r="A34" s="9"/>
      <c r="B34" s="9"/>
      <c r="D34" s="3"/>
    </row>
    <row r="39" spans="1:4" x14ac:dyDescent="0.3">
      <c r="C39" s="2">
        <v>0</v>
      </c>
    </row>
  </sheetData>
  <mergeCells count="15">
    <mergeCell ref="A27:B27"/>
    <mergeCell ref="C27:C28"/>
    <mergeCell ref="D27:D28"/>
    <mergeCell ref="A28:B28"/>
    <mergeCell ref="A3:D3"/>
    <mergeCell ref="A4:D4"/>
    <mergeCell ref="C6:D6"/>
    <mergeCell ref="A7:B7"/>
    <mergeCell ref="A26:B26"/>
    <mergeCell ref="A25:B25"/>
    <mergeCell ref="A29:B30"/>
    <mergeCell ref="C29:C30"/>
    <mergeCell ref="D29:D30"/>
    <mergeCell ref="A32:B32"/>
    <mergeCell ref="A33:B33"/>
  </mergeCells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baseColWidth="10" defaultRowHeight="15" x14ac:dyDescent="0.25"/>
  <sheetData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CONTRATO DE OBRA  </vt:lpstr>
      <vt:lpstr>COMPRAVENTA</vt:lpstr>
      <vt:lpstr>SUMINISTRO </vt:lpstr>
      <vt:lpstr>INTERVENTORIA</vt:lpstr>
      <vt:lpstr>PRESTACION SERVICIOS</vt:lpstr>
      <vt:lpstr>PRESTACION SERVICIOS PROF</vt:lpstr>
      <vt:lpstr>ARRENDAMIENTO</vt:lpstr>
      <vt:lpstr>RESUMEN (2)</vt:lpstr>
      <vt:lpstr>Hoja1</vt:lpstr>
      <vt:lpstr>ARRENDAMIENTO!Títulos_a_imprimir</vt:lpstr>
      <vt:lpstr>COMPRAVENTA!Títulos_a_imprimir</vt:lpstr>
      <vt:lpstr>'CONTRATO DE OBRA  '!Títulos_a_imprimir</vt:lpstr>
      <vt:lpstr>INTERVENTORIA!Títulos_a_imprimir</vt:lpstr>
      <vt:lpstr>'PRESTACION SERVICIOS'!Títulos_a_imprimir</vt:lpstr>
      <vt:lpstr>'PRESTACION SERVICIOS PROF'!Títulos_a_imprimir</vt:lpstr>
      <vt:lpstr>'SUMINISTRO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ABOGADAUX</dc:creator>
  <cp:lastModifiedBy>SECJURIDICA</cp:lastModifiedBy>
  <cp:lastPrinted>2019-11-18T17:07:40Z</cp:lastPrinted>
  <dcterms:created xsi:type="dcterms:W3CDTF">2016-07-14T15:56:37Z</dcterms:created>
  <dcterms:modified xsi:type="dcterms:W3CDTF">2024-12-02T15:29:25Z</dcterms:modified>
</cp:coreProperties>
</file>