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ECJURIDICA\Desktop\INFORMES AÑO 2025\INFORME CONTRATOS 2025\"/>
    </mc:Choice>
  </mc:AlternateContent>
  <bookViews>
    <workbookView xWindow="0" yWindow="0" windowWidth="20730" windowHeight="11760" activeTab="5"/>
  </bookViews>
  <sheets>
    <sheet name="CONTRATO DE OBRA  " sheetId="16" r:id="rId1"/>
    <sheet name="COMPRAVENTA" sheetId="14" r:id="rId2"/>
    <sheet name="SUMINISTRO " sheetId="12" r:id="rId3"/>
    <sheet name="INTERVENTORIA" sheetId="13" r:id="rId4"/>
    <sheet name="PRESTACION SERVICIOS" sheetId="18" r:id="rId5"/>
    <sheet name="PRESTACION SERVICIOS PROF" sheetId="20" r:id="rId6"/>
    <sheet name="ARRENDAMIENTO" sheetId="10" r:id="rId7"/>
    <sheet name="RESUMEN (2)" sheetId="15" r:id="rId8"/>
    <sheet name="Hoja1" sheetId="21" r:id="rId9"/>
  </sheets>
  <definedNames>
    <definedName name="_xlnm._FilterDatabase" localSheetId="6" hidden="1">ARRENDAMIENTO!$A$4:$G$7</definedName>
    <definedName name="_xlnm._FilterDatabase" localSheetId="1" hidden="1">COMPRAVENTA!$A$4:$G$13</definedName>
    <definedName name="_xlnm._FilterDatabase" localSheetId="0" hidden="1">'CONTRATO DE OBRA  '!$A$4:$J$9</definedName>
    <definedName name="_xlnm._FilterDatabase" localSheetId="3" hidden="1">INTERVENTORIA!$A$4:$J$8</definedName>
    <definedName name="_xlnm._FilterDatabase" localSheetId="4" hidden="1">'PRESTACION SERVICIOS'!$A$4:$K$106</definedName>
    <definedName name="_xlnm._FilterDatabase" localSheetId="5" hidden="1">'PRESTACION SERVICIOS PROF'!$A$4:$M$129</definedName>
    <definedName name="_xlnm._FilterDatabase" localSheetId="2" hidden="1">'SUMINISTRO '!$A$4:$J$15</definedName>
    <definedName name="_xlnm.Print_Titles" localSheetId="6">ARRENDAMIENTO!$1:$4</definedName>
    <definedName name="_xlnm.Print_Titles" localSheetId="1">COMPRAVENTA!$1:$4</definedName>
    <definedName name="_xlnm.Print_Titles" localSheetId="0">'CONTRATO DE OBRA  '!$1:$4</definedName>
    <definedName name="_xlnm.Print_Titles" localSheetId="3">INTERVENTORIA!$1:$4</definedName>
    <definedName name="_xlnm.Print_Titles" localSheetId="4">'PRESTACION SERVICIOS'!$2:$4</definedName>
    <definedName name="_xlnm.Print_Titles" localSheetId="5">'PRESTACION SERVICIOS PROF'!$2:$4</definedName>
    <definedName name="_xlnm.Print_Titles" localSheetId="2">'SUMINISTRO '!$1:$4</definedName>
  </definedNames>
  <calcPr calcId="152511"/>
</workbook>
</file>

<file path=xl/calcChain.xml><?xml version="1.0" encoding="utf-8"?>
<calcChain xmlns="http://schemas.openxmlformats.org/spreadsheetml/2006/main">
  <c r="D23" i="15" l="1"/>
  <c r="C23" i="15"/>
  <c r="C22" i="15"/>
  <c r="D12" i="15"/>
  <c r="C12" i="15"/>
  <c r="C26" i="15" s="1"/>
  <c r="D11" i="15"/>
  <c r="C11" i="15"/>
  <c r="C27" i="15" s="1"/>
  <c r="D10" i="15"/>
  <c r="C10" i="15"/>
  <c r="D9" i="15"/>
  <c r="C9" i="15"/>
  <c r="D8" i="15"/>
  <c r="C8" i="15"/>
  <c r="I104" i="18"/>
  <c r="C32" i="15" l="1"/>
  <c r="K127" i="20"/>
  <c r="I8" i="13" l="1"/>
  <c r="I13" i="12"/>
  <c r="F8" i="10" l="1"/>
  <c r="C20" i="15" l="1"/>
  <c r="C20" i="13"/>
  <c r="D25" i="15" l="1"/>
  <c r="C25" i="15"/>
  <c r="D26" i="15" l="1"/>
  <c r="C19" i="15" l="1"/>
  <c r="C18" i="15"/>
  <c r="C15" i="15"/>
  <c r="C14" i="15"/>
  <c r="I9" i="16" l="1"/>
  <c r="D19" i="15" s="1"/>
  <c r="I8" i="16"/>
  <c r="I7" i="16"/>
  <c r="D15" i="15" l="1"/>
  <c r="D14" i="15"/>
  <c r="D20" i="15" l="1"/>
  <c r="C16" i="15" l="1"/>
  <c r="F11" i="14" l="1"/>
  <c r="F12" i="14" l="1"/>
  <c r="D22" i="15"/>
  <c r="D27" i="15" s="1"/>
  <c r="D32" i="15" s="1"/>
  <c r="L4" i="20" l="1"/>
  <c r="D16" i="15" l="1"/>
  <c r="D18" i="15" l="1"/>
  <c r="J4" i="18" l="1"/>
  <c r="D29" i="15" l="1"/>
  <c r="C29" i="15"/>
</calcChain>
</file>

<file path=xl/comments1.xml><?xml version="1.0" encoding="utf-8"?>
<comments xmlns="http://schemas.openxmlformats.org/spreadsheetml/2006/main">
  <authors>
    <author>SECJURIDICA</author>
  </authors>
  <commentList>
    <comment ref="J4" authorId="0" shapeId="0">
      <text>
        <r>
          <rPr>
            <sz val="8"/>
            <color indexed="81"/>
            <rFont val="Arial Narrow"/>
            <family val="2"/>
          </rPr>
          <t>ESTA CELDA MUESTRA SI EL CONTRATO ES DIRECTAMENTE DEL HOMO O SI POR EL CONTRARIO ES DE PROYECTO</t>
        </r>
        <r>
          <rPr>
            <sz val="9"/>
            <color indexed="81"/>
            <rFont val="Tahoma"/>
            <family val="2"/>
          </rPr>
          <t xml:space="preserve">
</t>
        </r>
      </text>
    </comment>
  </commentList>
</comments>
</file>

<file path=xl/comments2.xml><?xml version="1.0" encoding="utf-8"?>
<comments xmlns="http://schemas.openxmlformats.org/spreadsheetml/2006/main">
  <authors>
    <author>SECJURIDICA</author>
  </authors>
  <commentList>
    <comment ref="G4" authorId="0" shapeId="0">
      <text>
        <r>
          <rPr>
            <sz val="8"/>
            <color indexed="81"/>
            <rFont val="Arial Narrow"/>
            <family val="2"/>
          </rPr>
          <t>ESTA CELDA MUESTRA SI EL CONTRATO ES DIRECTAMENTE DEL HOMO O SI POR EL CONTRARIO ES DE PROYECTO</t>
        </r>
        <r>
          <rPr>
            <sz val="9"/>
            <color indexed="81"/>
            <rFont val="Tahoma"/>
            <family val="2"/>
          </rPr>
          <t xml:space="preserve">
</t>
        </r>
      </text>
    </comment>
  </commentList>
</comments>
</file>

<file path=xl/comments3.xml><?xml version="1.0" encoding="utf-8"?>
<comments xmlns="http://schemas.openxmlformats.org/spreadsheetml/2006/main">
  <authors>
    <author>SECJURIDICA</author>
  </authors>
  <commentList>
    <comment ref="J4" authorId="0" shapeId="0">
      <text>
        <r>
          <rPr>
            <sz val="8"/>
            <color indexed="81"/>
            <rFont val="Arial Narrow"/>
            <family val="2"/>
          </rPr>
          <t>ESTA CELDA MUESTRA SI EL CONTRATO ES DIRECTAMENTE DEL HOMO O SI POR EL CONTRARIO ES DE PROYECTO</t>
        </r>
        <r>
          <rPr>
            <sz val="9"/>
            <color indexed="81"/>
            <rFont val="Tahoma"/>
            <family val="2"/>
          </rPr>
          <t xml:space="preserve">
</t>
        </r>
      </text>
    </comment>
  </commentList>
</comments>
</file>

<file path=xl/comments4.xml><?xml version="1.0" encoding="utf-8"?>
<comments xmlns="http://schemas.openxmlformats.org/spreadsheetml/2006/main">
  <authors>
    <author>SECJURIDICA</author>
  </authors>
  <commentList>
    <comment ref="G4" authorId="0" shapeId="0">
      <text>
        <r>
          <rPr>
            <sz val="8"/>
            <color indexed="81"/>
            <rFont val="Arial Narrow"/>
            <family val="2"/>
          </rPr>
          <t>ESTA CELDA MUESTRA SI EL CONTRATO ES DIRECTAMENTE DEL HOMO O SI POR EL CONTRARIO ES DE PROYECTO</t>
        </r>
        <r>
          <rPr>
            <sz val="9"/>
            <color indexed="81"/>
            <rFont val="Tahoma"/>
            <family val="2"/>
          </rPr>
          <t xml:space="preserve">
</t>
        </r>
      </text>
    </comment>
  </commentList>
</comments>
</file>

<file path=xl/sharedStrings.xml><?xml version="1.0" encoding="utf-8"?>
<sst xmlns="http://schemas.openxmlformats.org/spreadsheetml/2006/main" count="1064" uniqueCount="659">
  <si>
    <t>OBJETO</t>
  </si>
  <si>
    <t>NOMBRE</t>
  </si>
  <si>
    <t>INICIO</t>
  </si>
  <si>
    <t>VALOR</t>
  </si>
  <si>
    <t>HOMO</t>
  </si>
  <si>
    <t>PROYECTO</t>
  </si>
  <si>
    <t>TIPOLOGIA DE LOS CONTRATOS</t>
  </si>
  <si>
    <t>CPS</t>
  </si>
  <si>
    <t>CABS</t>
  </si>
  <si>
    <t>CV</t>
  </si>
  <si>
    <t>CO</t>
  </si>
  <si>
    <t>ARR</t>
  </si>
  <si>
    <t>Contratos de arrendamiento-ARR (HOMO arrendador)</t>
  </si>
  <si>
    <t>No. CONTRATO</t>
  </si>
  <si>
    <t>No. CONTRATOS</t>
  </si>
  <si>
    <t xml:space="preserve"> CONTRATACION CON CARGO A CONVENIOS</t>
  </si>
  <si>
    <t xml:space="preserve"> CONTRATACION A CARGO DE LA ESE HOMO</t>
  </si>
  <si>
    <t xml:space="preserve"> CONTRATACION EN LA QUE LA ESE HOMO RECIBE PAGO POR ARRENDAMIENTO</t>
  </si>
  <si>
    <t>CI</t>
  </si>
  <si>
    <t>TERMINA</t>
  </si>
  <si>
    <t>TOTAL</t>
  </si>
  <si>
    <t xml:space="preserve"> (No se incluye el valor que se recibe por arrendamiento</t>
  </si>
  <si>
    <t>CONTRATOS DE ARRENDAMIENTO</t>
  </si>
  <si>
    <t>CONTRATOS DE COMPRAVENTA</t>
  </si>
  <si>
    <t>OBJETO DEL 
CONTRATO</t>
  </si>
  <si>
    <t xml:space="preserve">FECHA DE INICIO         </t>
  </si>
  <si>
    <t xml:space="preserve">FECHA  TERMINACION  </t>
  </si>
  <si>
    <t>VALOR 
CONTRATO (DIGITAR SIN PUNTOS NI COMAS LOS NROS.)</t>
  </si>
  <si>
    <t>MODALIDAD (Homo o Convenio: nombre del convenio)</t>
  </si>
  <si>
    <t>NÚMERO DEL  CONTRATO</t>
  </si>
  <si>
    <t>NOMBRE
CONTRATISTA</t>
  </si>
  <si>
    <t xml:space="preserve">TOTAL </t>
  </si>
  <si>
    <t xml:space="preserve">HOMO </t>
  </si>
  <si>
    <t>CONTRATOS DE OBRA</t>
  </si>
  <si>
    <t xml:space="preserve">CONTRATOS DE PRESTACION DE SERVICIOS </t>
  </si>
  <si>
    <t xml:space="preserve">CONVENIO </t>
  </si>
  <si>
    <t>CONVENIO</t>
  </si>
  <si>
    <t>CPSP</t>
  </si>
  <si>
    <t>VALOR ADICION No 1</t>
  </si>
  <si>
    <t xml:space="preserve">VALOR ADICION </t>
  </si>
  <si>
    <t xml:space="preserve">VALOR CONTRATO </t>
  </si>
  <si>
    <t xml:space="preserve">VALOR TOTAL </t>
  </si>
  <si>
    <t>FECHA DE PRORROGA/ADICION</t>
  </si>
  <si>
    <t xml:space="preserve">VALOR TOTAL DEL CONTRATO </t>
  </si>
  <si>
    <t>FECHA DE PRORROGA Y ADICION</t>
  </si>
  <si>
    <t xml:space="preserve">CONTRATOS DE PRESTACION DE SERVICIOS PROFESIONALES </t>
  </si>
  <si>
    <t xml:space="preserve">CONVENIOS </t>
  </si>
  <si>
    <t>FECHA PRORROGA       (Corresponde a la fecha de elaboración)</t>
  </si>
  <si>
    <t xml:space="preserve">MODALIDAD </t>
  </si>
  <si>
    <t xml:space="preserve">CONTRATOS DE SUMINISTRO </t>
  </si>
  <si>
    <t>CONTRATOS DE INTERVENTORIA</t>
  </si>
  <si>
    <t>FECHA DE PRORROGA Y ADICION 2</t>
  </si>
  <si>
    <t>VALOR ADICION No 2</t>
  </si>
  <si>
    <t>VALOR TOTAL</t>
  </si>
  <si>
    <t>FECHA DE PRORROGA Y ADICION 1</t>
  </si>
  <si>
    <t>CPSA</t>
  </si>
  <si>
    <t xml:space="preserve"> CONTRATACION CON CARGO A AMBOS </t>
  </si>
  <si>
    <t>CPSPA</t>
  </si>
  <si>
    <t>NOVIEMBRE DE 2024</t>
  </si>
  <si>
    <t>MARIANA POSADA ORTEGA</t>
  </si>
  <si>
    <t>02 DE ENERO DE  2025  A 31 DE ENERO DE 2025</t>
  </si>
  <si>
    <r>
      <t xml:space="preserve">TOTAL CONTRATACION VIGENCIA 2 DE ENERO FR 2025 A 31 DE ENERO DE 2025     </t>
    </r>
    <r>
      <rPr>
        <sz val="14"/>
        <color theme="9" tint="-0.499984740745262"/>
        <rFont val="Cambria"/>
        <family val="1"/>
      </rPr>
      <t xml:space="preserve">(No se incluye el valor que se recibe por arrendamiento </t>
    </r>
  </si>
  <si>
    <t>2025ARR001</t>
  </si>
  <si>
    <t>HOGAR DEL DESVALIDO</t>
  </si>
  <si>
    <t>2025ARR002</t>
  </si>
  <si>
    <t>LINK TECNOLOGICO S.A.S</t>
  </si>
  <si>
    <t>2025ARR003</t>
  </si>
  <si>
    <t xml:space="preserve">HOYKO S.A.S </t>
  </si>
  <si>
    <t>LA COCINA DE LUIS S.A.S.</t>
  </si>
  <si>
    <t>Contrato de arrendamiento de inmueble en el Municipio de Medellín, para dar cumplimiento al contrato interadministrativo No. 4600017390 de 2024, cuyo objeto es: “Brindar servicios de acogida para la protección y atención en emergencia y temporal con acompañamiento biopsicosocial y jurídico a las mujeres víctimas de violencia de género y en caso de ser necesario a su grupo familiar</t>
  </si>
  <si>
    <t>Arrendamiento de un espacio en la nube de Microsoft Azure por doce (12) meses, con el propósito de almacenar las copias de seguridad de información crítica de la Entidad</t>
  </si>
  <si>
    <t>Contrato de arrendamiento de impresoras y scanner para el control y la administración de la impresión, fotocopiado y escaneo de documentos, para la ESE Hospital Mental de Antioquia en vigencia 2025</t>
  </si>
  <si>
    <t>CONVENIO MUJERES HOGAR</t>
  </si>
  <si>
    <t>2025CV001</t>
  </si>
  <si>
    <t>SEGUROS DEL ESTADO S.A</t>
  </si>
  <si>
    <r>
      <t>COMPRAVENTA DE POLIZAS DE SEGUROS PARA EMPRESA SOCIAL DEL ESTADO HOSPITAL MENTAL DE ANTIOQUIA MARIA UPEGUI– HOMO (SEGURO DE INFIDELIDAD Y RIESGOS  FINANCIEROS, SEGURO RESPONSABILIDAD SERVIDORES PÚBLICOS, PÓLIZA DE SEGURO DE RESPONSABILIDAD CIVIL PROFESIONAL MÉDICA PARA EMPRESAS DE LA SALUD (CLÍNICAS Y HOSPITALES), SEGURO RCE RESPONSABILIDAD CIVIL EXTRACONTRACTUAL, SEGURO MULTIRRIESGOS DAÑOS MATERIALES ESTATAL, SEGURO DE MANEJO GLOBAL EN FAVOR DE ENTIDADES ESTATALES.)</t>
    </r>
    <r>
      <rPr>
        <sz val="12"/>
        <color rgb="FF000000"/>
        <rFont val="Arial Narrow"/>
        <family val="2"/>
      </rPr>
      <t xml:space="preserve">. </t>
    </r>
  </si>
  <si>
    <t>2025CABS001</t>
  </si>
  <si>
    <t>GASES INDUSTRIALES DE COLOMBIA S.A – CRYOGAS</t>
  </si>
  <si>
    <t>2025CABS002</t>
  </si>
  <si>
    <t>2025CABS003</t>
  </si>
  <si>
    <t>2025CABS004</t>
  </si>
  <si>
    <t>2025CABS005</t>
  </si>
  <si>
    <t>2025CABS006</t>
  </si>
  <si>
    <t>2025CABS007</t>
  </si>
  <si>
    <t>CONTROL GRUPO EMPRESARIAL S.A.S.</t>
  </si>
  <si>
    <t>Suministro y transporte de oxígeno medicinal que requiera la institución, así como el arriendo de los cilindros utilizados para ello</t>
  </si>
  <si>
    <t>Suministro continuo de meriendas para cargos asistenciales que cumplen turno nocturno en todos los servicios hospitalarios de la Empresa Social del Estado Hospital Mental de Antioquia María Upegui –HOMO</t>
  </si>
  <si>
    <t>Suministro continuo de alimentación normal y terapéutica a los pacientes de todos los servicios hospitalarios y servicio de cafetería y restaurante de la Empresa Social del Estado Hospital Mental de Antioquia María Upegui – HOMO</t>
  </si>
  <si>
    <t>Suministro continuo de alimentación normal y terapéutica a los usuarios del servicio DUAL que opera en la Empresa Social del Estado Hospital Mental de Antioquia María Upegui – HOMO</t>
  </si>
  <si>
    <t>suministro de alimentación para las beneficiarias de los hogares de protección de mujeres víctimas de la violencia de género y su grupo familiar beneficiado que opera con la ESE Hospital Mental de Antioquia María Upegui–HOMO</t>
  </si>
  <si>
    <t>CONVENIO DUAL</t>
  </si>
  <si>
    <t>2025CI001</t>
  </si>
  <si>
    <t xml:space="preserve">HAROL GUSTAVO BEDOYA DUQUE </t>
  </si>
  <si>
    <t>Interventoría Integral al prestador de los servicios de suministro de alimentos normales y terapéuticos a pacientes y usuarios de la E.S.E. Hospital Mental de Antioquia</t>
  </si>
  <si>
    <t>2025CPS001</t>
  </si>
  <si>
    <t xml:space="preserve">ROBINSON PEREA MOSQUERA </t>
  </si>
  <si>
    <t>2025CPS002</t>
  </si>
  <si>
    <t xml:space="preserve">SANTIAGO MUÑOZ CASTRO </t>
  </si>
  <si>
    <t>2025CPS003</t>
  </si>
  <si>
    <t>JULIO ALBERTO OSORIO GOMEZ</t>
  </si>
  <si>
    <t>2025CPS004</t>
  </si>
  <si>
    <t xml:space="preserve">DIEGO ALEJANDRO ESPINAL MARTINEZ </t>
  </si>
  <si>
    <t>2025CPS005</t>
  </si>
  <si>
    <t xml:space="preserve">JAIBER ANTONIO RODRIGUEZ CRUZ </t>
  </si>
  <si>
    <t>2025CPS006</t>
  </si>
  <si>
    <t xml:space="preserve">DIEGO ALEJANDRO LOPERA VERGARA </t>
  </si>
  <si>
    <t>2025CPS007</t>
  </si>
  <si>
    <t xml:space="preserve">JULIAN ESTEBAN ESTRADA VASQUEZ </t>
  </si>
  <si>
    <t>2025CPS008</t>
  </si>
  <si>
    <t xml:space="preserve">JEFFERSON ANTONIO SARRAZOLA ALZATE </t>
  </si>
  <si>
    <t>2025CPS009</t>
  </si>
  <si>
    <t>ARELIX OLIVA SANCHEZ BEDOYA</t>
  </si>
  <si>
    <t>2025CPS010</t>
  </si>
  <si>
    <t xml:space="preserve">DAVID FERNANDO BOLIVAR </t>
  </si>
  <si>
    <t>2025CPS011</t>
  </si>
  <si>
    <t>MARIA ROSALBA LONDOÑO GUTIERREZ</t>
  </si>
  <si>
    <t>2025CPS012</t>
  </si>
  <si>
    <t>2025CPS013</t>
  </si>
  <si>
    <t>MARIA CAMILA GARCES ZEA</t>
  </si>
  <si>
    <t>2025CPS014</t>
  </si>
  <si>
    <t xml:space="preserve">JEISON ANDRES GRACIANO </t>
  </si>
  <si>
    <t>2025CPS015</t>
  </si>
  <si>
    <t xml:space="preserve">CARLOS ALEJANDRO RAMIREZ MARIN </t>
  </si>
  <si>
    <t>2025CPS016</t>
  </si>
  <si>
    <t>YULIANA ECHEVERRI GIL</t>
  </si>
  <si>
    <t>2025CPS017</t>
  </si>
  <si>
    <t xml:space="preserve">VALENTINA OSPINA PALACIO </t>
  </si>
  <si>
    <t>2025CPS018</t>
  </si>
  <si>
    <t xml:space="preserve">MARTIN ROSENDO GONZALEZ PEÑA </t>
  </si>
  <si>
    <t>2025CPS019</t>
  </si>
  <si>
    <t xml:space="preserve">LINDA KATERINE GIRALDO BUSTAMANTE </t>
  </si>
  <si>
    <t>2025CPS020</t>
  </si>
  <si>
    <t xml:space="preserve">HECTOR SNEIDER PARRA GRACIANO </t>
  </si>
  <si>
    <t>2025CPS021</t>
  </si>
  <si>
    <t>VICTORIA EUGENIA ESCOBAR JIMENEZ</t>
  </si>
  <si>
    <t>2025CPS022</t>
  </si>
  <si>
    <t xml:space="preserve">JHON FERNEY ALVAREZ LOPEZ </t>
  </si>
  <si>
    <t>2025CPS023</t>
  </si>
  <si>
    <t>CAMILO GOMEZ PACHECO</t>
  </si>
  <si>
    <t>2025CPS024</t>
  </si>
  <si>
    <t xml:space="preserve">SANTIAGO MURILLO MURIEL </t>
  </si>
  <si>
    <t>2025CPS025</t>
  </si>
  <si>
    <t>JUAN FELIPE ROJAS RESTREPO</t>
  </si>
  <si>
    <t>2025CPS026</t>
  </si>
  <si>
    <t xml:space="preserve"> DORA ANGELA PATIÑO GOMEZ </t>
  </si>
  <si>
    <t>2025CPS027</t>
  </si>
  <si>
    <t xml:space="preserve">MARIANA CEFERINO ESTRADA </t>
  </si>
  <si>
    <t>2025CPS028</t>
  </si>
  <si>
    <t xml:space="preserve">CERO K S.A.S </t>
  </si>
  <si>
    <t>2025CPS029</t>
  </si>
  <si>
    <t xml:space="preserve">GIOVANNI STIVEN ARANGO VERA </t>
  </si>
  <si>
    <t>2025CPS030</t>
  </si>
  <si>
    <t xml:space="preserve">SANDRA MILENA BLANDON JARAMILLO </t>
  </si>
  <si>
    <t>2025CPS031</t>
  </si>
  <si>
    <t xml:space="preserve">WILDER ARLEY RODRIGUEZ HENAO </t>
  </si>
  <si>
    <t>2025CPS032</t>
  </si>
  <si>
    <t xml:space="preserve">NETAMENTE S.A.S </t>
  </si>
  <si>
    <t>2025CPS033</t>
  </si>
  <si>
    <t>2025CPS034</t>
  </si>
  <si>
    <t xml:space="preserve">JUAN DAVID AGUDELO ECHEVERRI </t>
  </si>
  <si>
    <t>2025CPS035</t>
  </si>
  <si>
    <t>MARIA JOSE GIRALDO FLOREZ</t>
  </si>
  <si>
    <t>2025CPS036</t>
  </si>
  <si>
    <t xml:space="preserve">SANTIAGO MUÑETONES MORENO </t>
  </si>
  <si>
    <t>2025CPS037</t>
  </si>
  <si>
    <t xml:space="preserve">VALENTINA ARROYAVE MORENO </t>
  </si>
  <si>
    <t>2025CPS038</t>
  </si>
  <si>
    <t xml:space="preserve">LIZETH TATIANA CARTAGENA URREGO </t>
  </si>
  <si>
    <t>2025CPS039</t>
  </si>
  <si>
    <t>MONITOREO INTELIGENTE SAS</t>
  </si>
  <si>
    <t>2025CPS040</t>
  </si>
  <si>
    <t xml:space="preserve">ALBERT LEONARDO ZULETA RIOS  </t>
  </si>
  <si>
    <t>2025CPS041</t>
  </si>
  <si>
    <t>LEYDI CATALINA JIMENEZ GARCIA</t>
  </si>
  <si>
    <t>2025CPS042</t>
  </si>
  <si>
    <t xml:space="preserve">MI VEREDA AMBIENTAL S.A.S    E.S.P </t>
  </si>
  <si>
    <t>2025CPS043</t>
  </si>
  <si>
    <t>LUZ MARINA CECILIA CHAVARRIAGA LALINDE</t>
  </si>
  <si>
    <t>2025CPS044</t>
  </si>
  <si>
    <t>SALUD ELECTRONICA S.A.S.</t>
  </si>
  <si>
    <t>2025CPS045</t>
  </si>
  <si>
    <t xml:space="preserve">MARIA FERNANDA ACEVEDO RODRIGUEZ  </t>
  </si>
  <si>
    <t>2025CPS046</t>
  </si>
  <si>
    <t>SINDICATO DE GREMIO DE LOS TRABAJADORES DE LA SALUD-“CONSALUD”</t>
  </si>
  <si>
    <t>2025CPS047</t>
  </si>
  <si>
    <t>MARIANA REINOSO VILLADA</t>
  </si>
  <si>
    <t>2025CPS048</t>
  </si>
  <si>
    <t>ASEAR S.A E.S.P</t>
  </si>
  <si>
    <t>2025CPS049</t>
  </si>
  <si>
    <t>CORPORACIÓN SOCIAL Y EMPRESARIAL POR UN NUEVO PAIS - CORPENSA</t>
  </si>
  <si>
    <t>2025CPS050</t>
  </si>
  <si>
    <t>PROLAQUIM S.A.S</t>
  </si>
  <si>
    <t>2025CPS051</t>
  </si>
  <si>
    <t>SEGURIDAD LAS AMERICAS LTDA. SEGURIAMERICAS LTDA</t>
  </si>
  <si>
    <t>2025CPS052</t>
  </si>
  <si>
    <t>NATALIA GOMEZ MARTINEZ</t>
  </si>
  <si>
    <t>2025CPS053</t>
  </si>
  <si>
    <t>2025CPS054</t>
  </si>
  <si>
    <t xml:space="preserve">SINDICATO ANTIOQUEÑO DE ANESTESIOLOGIA </t>
  </si>
  <si>
    <t>2025CPS055</t>
  </si>
  <si>
    <t>KRESTON RM S.A</t>
  </si>
  <si>
    <t>2025CPS056</t>
  </si>
  <si>
    <t>CONSTRUMATER SERVICIOS TECNICOS S.A.S.</t>
  </si>
  <si>
    <t>2025CPS057</t>
  </si>
  <si>
    <t>BYTHEWAVE S.A.S.</t>
  </si>
  <si>
    <t>2025CPS058</t>
  </si>
  <si>
    <t xml:space="preserve">ROGER ALEXIS RODRIGUEZ CASTIBLANCO  </t>
  </si>
  <si>
    <t>2025CPS059</t>
  </si>
  <si>
    <t>NANCY DEL SOCORRO MONCADA PEREZ</t>
  </si>
  <si>
    <t>2025CPS060</t>
  </si>
  <si>
    <t>LUZ ELENA MONSALVE HENAO</t>
  </si>
  <si>
    <t>2025CPS061</t>
  </si>
  <si>
    <t xml:space="preserve">UNIDOSSIS S.A.S </t>
  </si>
  <si>
    <t>2025CPS062</t>
  </si>
  <si>
    <t>CERTIPOSTAL S.A.S.</t>
  </si>
  <si>
    <t>2025CPS063</t>
  </si>
  <si>
    <t>HYDRO BOMBAS SERVICIOS INTEGRALES S.A.S</t>
  </si>
  <si>
    <t>2025CPS064</t>
  </si>
  <si>
    <t>SYNLAB COLOMBIA S.A.S.</t>
  </si>
  <si>
    <t>2025CPS065</t>
  </si>
  <si>
    <t>SEMICROL.CO S.A.S</t>
  </si>
  <si>
    <t>2025CPS067</t>
  </si>
  <si>
    <t>MUSICAR S.A.S.</t>
  </si>
  <si>
    <t>2025CPS068</t>
  </si>
  <si>
    <t xml:space="preserve">MITSUBISHI ELECTRIC DE COLOMBIA LIMITADA </t>
  </si>
  <si>
    <t>2025CPS069</t>
  </si>
  <si>
    <t>ALMERA INFORMATION MANAGEMENT S.A.S</t>
  </si>
  <si>
    <t>2025CPS070</t>
  </si>
  <si>
    <t>2025CPS071</t>
  </si>
  <si>
    <t>2025CPS072</t>
  </si>
  <si>
    <t xml:space="preserve">DAVID FERNANDO BOLIVAR BOLIVAR </t>
  </si>
  <si>
    <t>2025CPS073</t>
  </si>
  <si>
    <t>WILDER ARLEY RODRIGUEZ HENAO</t>
  </si>
  <si>
    <t>2025CPS074</t>
  </si>
  <si>
    <t>2025CPS075</t>
  </si>
  <si>
    <t>JEFFERSON ANTONIO SARRAZOLA ALZATE</t>
  </si>
  <si>
    <t>2025CPS076</t>
  </si>
  <si>
    <t>JUAN DAVID AGUDELO ECHEVERRI</t>
  </si>
  <si>
    <t>2025CPS077</t>
  </si>
  <si>
    <t>SANTIAGO MUÑETONES MORENO</t>
  </si>
  <si>
    <t>2025CPS078</t>
  </si>
  <si>
    <t>SANTIAGO MUÑOZ CASTRO</t>
  </si>
  <si>
    <t>2025CPS079</t>
  </si>
  <si>
    <t>DIEGO ALEJANDRO LOPERA VERGARA</t>
  </si>
  <si>
    <t>2025CPS080</t>
  </si>
  <si>
    <t>2025CPS081</t>
  </si>
  <si>
    <t>JAIBER ANTONIO RODRIGUEZ CRUZ</t>
  </si>
  <si>
    <t>2025CPS082</t>
  </si>
  <si>
    <t>2025CPS083</t>
  </si>
  <si>
    <t>2025CPS084</t>
  </si>
  <si>
    <t>2025CPS085</t>
  </si>
  <si>
    <t>SANTIAGO MURILLO MURIEL</t>
  </si>
  <si>
    <t>2025CPS086</t>
  </si>
  <si>
    <t>2025CPS087</t>
  </si>
  <si>
    <t>2025CPS088</t>
  </si>
  <si>
    <t xml:space="preserve">ARELIX OLIVA SANCHEZ BEDOYA </t>
  </si>
  <si>
    <t>2025CPS089</t>
  </si>
  <si>
    <t>JULIAN ESTEBAN ESTRADA VASQUEZ</t>
  </si>
  <si>
    <t>2025CPS090</t>
  </si>
  <si>
    <t xml:space="preserve">ALBERT LEONARDO ZULETA RIOS </t>
  </si>
  <si>
    <t>2025CPS091</t>
  </si>
  <si>
    <t>2025CPS092</t>
  </si>
  <si>
    <t>2025CPS093</t>
  </si>
  <si>
    <t>LIZETH TATIANA CARTAGENA URREGO</t>
  </si>
  <si>
    <t>2025CPS094</t>
  </si>
  <si>
    <t>KAROL ALBERTO PEÑA SALCEDO</t>
  </si>
  <si>
    <t>2025CPS095</t>
  </si>
  <si>
    <t>2025CPS096</t>
  </si>
  <si>
    <t>2025CPS097</t>
  </si>
  <si>
    <t xml:space="preserve">TRANSPORTES ESPECIALES ENLACES EXCLUSIVOS S.A.S </t>
  </si>
  <si>
    <t>2025CPS098</t>
  </si>
  <si>
    <t>MELISSA GRAJALES PALACIO</t>
  </si>
  <si>
    <t>2025CPS099</t>
  </si>
  <si>
    <t>2025CPS100</t>
  </si>
  <si>
    <t xml:space="preserve">ELECTROMEDICA EQUIPOS MEDICOS S.A.S </t>
  </si>
  <si>
    <t>Prestación de servicios como educador para la atención integral a NNA con patología dual,  dentro de la ejecución del Contrato interadministrativo 4600100667 de 2024  celebrado entre la ESE HOSPITAL MENTAL DE ANTIOQUIA y la Secretaria de Inclusión Social, Familia y Derechos Humanos de la Alcaldía de Medellín</t>
  </si>
  <si>
    <t>Prestación de servicios como auxiliar de enfermería para la atención con enfoque integral especializado a NNA con patología dual, celebrado entre la ESE HOSPITAL MENTAL DE ANTIOQUIA y la secretaria de Inclusión Social, Familia y Derechos Humanos de la Alcaldía de Medellín.</t>
  </si>
  <si>
    <t>Prestación de servicios como educador para la atención integral a NNA con patología dual,  dentro de la ejecución del Contrato interadministrativo 4600100667 de 2024  celebrado entre la ESE HOSPITAL MENTAL DE ANTIOQUIA y la Secretaria de Inclusión Social, Familia y Derechos Humanos de la Alcaldía de Medellín.</t>
  </si>
  <si>
    <t>Prestación de servicios como auxiliar de enfermería para la atención con enfoque integral especializado a NNA con patología dual, celebrado entre la ESE HOSPITAL MENTAL DE ANTIOQUIA y la secretaria de Inclusión Social, Familia y Derechos Humanos de la Alcaldía de Medellín</t>
  </si>
  <si>
    <t>Prestación de servicios como educador para la atención integral a NNA con patología dual,  dentro de la ejecución del Contrato interadministrativo 4600100667 de 2024   celebrado entre la ESE HOSPITAL MENTAL DE ANTIOQUIA y la Secretaria de Inclusión Social, Familia y Derechos Humanos de la Alcaldía de Medellín</t>
  </si>
  <si>
    <t>Prestación de servicios como Facilitador en Música y baile para la ejecución del Contrato interadministrativo 4600100667 de 2024, celebrado entre la ESE HOSPITAL MENTAL DE ANTIOQUIA y la Secretaria de Inclusión Social, Familia y Derechos Humanos de la Alcaldía de Medellín; para la atención con enfoque integral especializado a NNA con patología dual</t>
  </si>
  <si>
    <t>: Prestación de servicios como CUIDADORA para desarrollar las actividades en el marco del contrato interadministrativo N°4600017390 de 2024, suscrito entre el Departamento de Antioquia, cuyo objeto contractual es “brindar servicios de acogida para la protección y atención en emergencia y temporal con acompañamiento biopsicosocial y jurídico a las mujeres víctimas de violencia de género y en caso de ser necesario a su grupo familiar</t>
  </si>
  <si>
    <t>Prestación de servicios como AUXILIAR DEL ÁREA DE LA SALUD para desarrollar las actividades en el marco del contrato interadministrativo N°4600017390 de 2024, suscrito entre el Departamento de Antioquia, cuyo objeto contractual es “brindar servicios de acogida para la protección y atención en emergencia y temporal con acompañamiento biopsicosocial y jurídico a las mujeres víctimas de violencia de género y en caso de ser necesario a su grupo familiar</t>
  </si>
  <si>
    <t>Prestación de servicios como APOYO LOGISTICO Y ADMINISTRATIVO para desarrollar las actividades en el marco del contrato interadministrativo N°4600017390 de 2024, suscrito entre el Departamento de Antioquia, cuyo objeto contractual es “brindar servicios de acogida para la protección y atención en emergencia y temporal con acompañamiento biopsicosocial y jurídico a las mujeres víctimas de violencia de género y en caso de ser necesario a su grupo familiar</t>
  </si>
  <si>
    <t>Prestación de servicios como CUIDADORA para desarrollar las actividades en el marco del contrato interadministrativo N°4600017390 de 2024, suscrito entre el Departamento de Antioquia, cuyo objeto contractual es “brindar servicios de acogida para la protección y atención en emergencia y temporal con acompañamiento biopsicosocial y jurídico a las mujeres víctimas de violencia de género y en caso de ser necesario a su grupo familiar</t>
  </si>
  <si>
    <t>Prestar servicios como Formador de Área para la atención integral a NNA con patología dual, sus familias y de la Unidad de Niñez, dentro de la ejecución del Contrato interadministrativo N. 4600100667 de 2024, celebrado entre la ESE HOSPITAL MENTAL DE ANTIOQUIA y la Secretaria de Inclusión Social, Familia y Derechos Humanos de la Alcaldía de Medellín; 2024   para la Atención con enfoque integral especializado a NNA con Patología Dual.</t>
  </si>
  <si>
    <t>Prestación de servicios como Técnico(a), en el marco de la ejecución del contrato interadministrativo No. 4600017418, suscrito con el Departamento de Antioquia, cuyo objeto es: “prestar servicios de apoyo a la ejecución de planes, programa y proyectos enmarcados en el plan de desarrollo "por Antioquia firme 2024 - 2027" y la implementación de las políticas públicas para la inclusión social, curso de vida, familia y diversidad</t>
  </si>
  <si>
    <r>
      <t>Prestación de servicios como</t>
    </r>
    <r>
      <rPr>
        <sz val="11"/>
        <color theme="1"/>
        <rFont val="Calibri"/>
        <family val="2"/>
        <scheme val="minor"/>
      </rPr>
      <t xml:space="preserve"> </t>
    </r>
    <r>
      <rPr>
        <sz val="11"/>
        <color theme="1"/>
        <rFont val="Arial Narrow"/>
        <family val="2"/>
      </rPr>
      <t>Tecnólogo en deportes y recreación, para la ejecución del Contrato interadministrativo 4600100667 de 2024, celebrado entre la ESE HOSPITAL MENTAL DE ANTIOQUIA y la Secretaria de Inclusión Social, Familia y Derechos Humanos de la Alcaldía de Medellín; para la atención con enfoque integral especializado a NNA con patología dual</t>
    </r>
  </si>
  <si>
    <t>Prestación de servicios como CUIDADORA para desarrollar las actividades en el marco del contrato interadministrativo N°4600017390 de 2024, suscrito entre el Departamento de Antioquia, cuyo objeto contractual es “BRINDAR SERVICIOS DE ACOGIDA PARA LA PROTECCIÓN Y ATENCIÓN EN EMERGENCIA Y TEMPORAL CON ACOMPAÑAMIENTO BIOPSICOSOCIAL Y JURIDICO A LAS MUJERES VICTIMAS DE VIOLENCIA DE GÉNERO Y EN CASO DE SER NECESARIO A SU GRUPO FAMILIAR</t>
  </si>
  <si>
    <t xml:space="preserve">Prestación de servicios de soporte y mantenimiento de la herramienta SAIA (Sistema de Administración Integral de Información, documentos y procesos). </t>
  </si>
  <si>
    <t>Prestación de servicios de apoyo técnico como Líder de área de los NNA beneficiados de la atención psicosocial a la Patología Dual dentro de la ejecución del Contrato interadministrativo4600100667 de 2024, celebrado entre la ESE HOSPITAL MENTAL DE ANTIOQUIA y la Secretaria de Inclusión Social, Familia y Derechos Humanos de la Alcaldía de Medellín; para la atención con enfoque integral especializado a NNA con patología dual</t>
  </si>
  <si>
    <t>Prestación de servicios como auxiliar de enfermería para la atención con enfoque integral especializado a NNA con patología dual, celebrado entre la ESE HOSPITAL MENTAL DE ANTIOQUIA y la Secretaria de Inclusión Social, Familia y Derechos Humanos de la Alcaldía de Medellín</t>
  </si>
  <si>
    <t>Renovación de la licencia de uso a la plataforma de compras en la web https: //okasystem.com/, de abastecimiento hospitalario que permita realizar diferentes tipos de operaciones como cotizaciones, convocatorias públicas, compras por contrato de medicamentos, necesarios en la ESE Hospital Mental De Antioquia María Upegui en vigencia 2025</t>
  </si>
  <si>
    <t>Prestación de servicios de administración, mantenimiento y soporte para el sitio web corporativo www.hosmo.gov.co y sus domains childs, y mantenimiento a la plataforma Chamilo para inducciones de la ESE Hospital Mental de Antioquia María Upegui en vigencia 2025</t>
  </si>
  <si>
    <t>Prestación de servicios como Auxiliar Administrativo(a), en el marco de la ejecución del contrato interadministrativo No. 4600017418, suscrito con el Departamento de Antioquia, cuyo objeto es: “PRESTAR SERVICIOS DE APOYO A LA EJECUCIÓN DE PLANES, PROGRAMA Y PROYECTOS ENMARCADOS EN EL PLAN DE DESARROLLO "POR ANTIOQUIA FIRME 2024 - 2027" Y LA IMPLEMENTACIÓN DE LAS POLÍTICAS PÚBLICAS PARA LA INCLUSIÓN SOCIAL, CURSO DE VIDA, FAMILIA Y DIVERSIDAD</t>
  </si>
  <si>
    <t>Prestación de servicios como auxiliar de enfermería para la atención con enfoque integral especializado a NNA con patología dual, celebrado entre la ESE HOSPITAL MENTAL DE ANTIOQUIA y la Secretaria de Inclusión Social, Familia y Derechos Humanos de la Alcaldía de Medellín”</t>
  </si>
  <si>
    <t>Prestación  de  servicios  como  TECNOLOGO  DE  RECREACIÓN  Y DEPORTES  para  desarrollar  las  actividades  en  el  marco  del  contrato interadministrativo N°4600017390 de 2024, suscrito entre el Departamento de  Antioquia,  cuyo  objeto  contractual  es  “BRINDAR  SERVICIOS  DE ACOGIDA  PARA  LA  PROTECCIÓN  Y  ATENCIÓN  EN  EMERGENCIA  Y TEMPORAL CON ACOMPAÑAMIENTO BIOPSICOSOCIAL Y JURIDICO A LAS MUJERES VICTIMAS DE VIOLENCIA DE GÉNERO Y EN CASO DE SER NECESARIO A SU GRUPO FAMILIAR</t>
  </si>
  <si>
    <t>Prestación de servicios de Apoyo en gestión documental dentro de la ejecución del Contrato interadministrativo celebrado 4600100667 de 2024, entre la ESE HOSPITAL MENTAL DE ANTIOQUIA y la Secretaria de Inclusión Social, Familia y Derechos Humanos de la Alcaldía de Medellín; para la atención con enfoque integral especializado a NNA con patología dual</t>
  </si>
  <si>
    <t>Servicio de Monitoreo de factores ambientales en el servicio farmacéutico de la ESE Hospital Mental de Antioquía María Upegui mediante el monitoreo satelital</t>
  </si>
  <si>
    <t>Prestación de servicios de recolección, transporte y disposición final de residuos peligrosos, de la Empresa Social del Estado Hospital Mental de Antioquia María Upegui – HOMO</t>
  </si>
  <si>
    <t>Renovación de la licencia de uso de la plataforma MIPRESSENLINEA para los 3 usuarios en línea de la ESE HOSPITAL MENTAL DE ANTIOQUIA</t>
  </si>
  <si>
    <r>
      <t xml:space="preserve">Prestación de servicios como </t>
    </r>
    <r>
      <rPr>
        <sz val="11"/>
        <color rgb="FF000000"/>
        <rFont val="Arial Narrow"/>
        <family val="2"/>
      </rPr>
      <t>APOYO LOGISTICO Y ADMINISTRAVO para desarrollar las actividades en el marco del</t>
    </r>
    <r>
      <rPr>
        <sz val="11"/>
        <color theme="1"/>
        <rFont val="Arial Narrow"/>
        <family val="2"/>
      </rPr>
      <t xml:space="preserve"> contrato interadministrativo N°4600017390 de 2024, suscrito entre el Departamento de Antioquia, cuyo objeto contractual es “</t>
    </r>
    <r>
      <rPr>
        <sz val="11"/>
        <color rgb="FF000000"/>
        <rFont val="Arial Narrow"/>
        <family val="2"/>
      </rPr>
      <t>BRINDAR SERVICIOS DE ACOGIDA PARA LA PROTECCIÓN Y ATENCIÓN EN EMERGENCIA Y TEMPORAL CON ACOMPAÑAMIENTO BIOPSICOSOCIAL Y JURIDICO A LAS MUJERES VICTIMAS DE VIOLENCIA DE GÉNERO Y EN CASO DE SER NECESARIO A SU GRUPO FAMILIAR</t>
    </r>
  </si>
  <si>
    <t>Prestación de servicios como PROFESIONAL ESPECIALIZADO para desarrollar las actividades en el marco del contrato interadministrativo N°4600017390 de 2024, suscrito entre el Departamento de Antioquia, cuyo objeto contractual es “BRINDAR SERVICIOS DE ACOGIDA PARA LA PROTECCIÓN Y ATENCIÓN EN EMERGENCIA Y TEMPORAL CON ACOMPAÑAMIENTO BIOPSICOSOCIAL Y JURIDICO A LAS MUJERES VICTIMAS DE VIOLENCIA DE GÉNERO Y EN CASO DE SER NECESARIO A SU GRUPO FAMILIAR</t>
  </si>
  <si>
    <t>: Prestación de servicios como AUXILIAR DEL ÁREA DE LA SALUD para desarrollar las actividades en el marco del contrato interadministrativo N°4600017390 de 2024, suscrito entre el Departamento de Antioquia, cuyo objeto contractual es “BRINDAR SERVICIOS DE ACOGIDA PARA LA PROTECCIÓN Y ATENCIÓN EN EMERGENCIA Y TEMPORAL CON ACOMPAÑAMIENTO BIOPSICOSOCIAL Y JURIDICO A LAS MUJERES VICTIMAS DE VIOLENCIA DE GÉNERO Y EN CASO DE SER NECESARIO A SU GRUPO FAMILIAR</t>
  </si>
  <si>
    <t>Contratación de los macroprocesos, procesos y procedimientos administrativos conexos al servicio de salud mental para garantizar la prestación efectiva de los servicios en la ESE Hospital Mental de Antioquia María Upegui- HOMO</t>
  </si>
  <si>
    <t>Prestación de servicios para el Mantenimiento de jardines, zonas verdes y especies florales en la Empresa Social del Estado Hospital Mental de Antioquia – HOMO</t>
  </si>
  <si>
    <t>PRESTACIÓN DE SERVICIOS DE LAVADO DE ROPA HOSPITALARIA GENERADA POR LA EMPRESA SOCIAL DEL ESTADO HOSPITAL MENTAL DE ANTIOQUIA MARÍA UPEGUI- HOMO</t>
  </si>
  <si>
    <t>Prestación de los servicios de vigilancia privada en las instalaciones de la Empresa Social del Estado Hospital Mental de Antioquia María Upegui – HOMO</t>
  </si>
  <si>
    <t>“Prestar el servicio integral de aseo, limpieza y desinfección hospitalaria, servicios generales y mensajería, incluidos los materiales, insumos y equipos requeridos para el desarrollo de las actividades a ejecutar en la Empresa Social del Estado Hospital Mental de Antioquia-HOMO</t>
  </si>
  <si>
    <t>: Prestación de los servicios profesionales especializados en anestesiología para asistir el servicio de Terapia Electroconvulsiva con Anestesia y Relajación TECAR, de acuerdo a las necesidades de la ESE Hospital Mental de Antioquia María Upegui.</t>
  </si>
  <si>
    <t>Prestación De Servicios De Revisoría Fiscal A La Empresa Social Del Estado Hospital Mental De Antioquia María Upegui – HOMO</t>
  </si>
  <si>
    <t>CONTRATO DE OBRA PARA EL MANTENIMIENTO PREVENTIVO Y CORRECTIVO A LAS INSTALACIONES DE LA EMPRESA SOCIAL DEL ESTADO HOSPITAL MENTAL DE ANTIOQUIA MARÍA UPEGUI-HOMO MÁS BOLSA DE REPUESTOS</t>
  </si>
  <si>
    <t>Prestación de los servicios tecnológicos fiscales de facturación electrónica y documento soporte con conexión directa a la Dirección de impuestos y aduanas nacionales DIAN, esto es, los servicios de generación, envío, aceptación/rechazo, conservación, exhibición y recepción (interoperabilidad) de los documentos generados en la ESE HOMO en vigencia 2025</t>
  </si>
  <si>
    <t>Prestación de servicios como Tecnólogo  para el apoyo técnico, administrativo, financiero y logístico de los proyectos interadministrativos y de inversión pública de la E.S.E Hospital Mental de Antioquia, María Upegui HOMO</t>
  </si>
  <si>
    <t>Prestación de servicios como representante de la comunidad del Comité de Ética en Investigación de la E.S.E. Hospital Mental de Antioquia María Upegui–HOMO</t>
  </si>
  <si>
    <t>Prestar los servicios para realizar el proceso de Reempaque/reenvase de medicamentos sólidos para la distribución intrahospitalaria en dosis unitarias de acuerdo a las necesidades en la ESE Hospital Mental de Antioquía –María Upegui-Homo</t>
  </si>
  <si>
    <t>Prestación de servicios especializados de mensajería, correo, transporte y entrega de documentos y paquetes a nivel urbano, regional, nacional y trayectos especiales y demás servicios que pueda prestar la entidad</t>
  </si>
  <si>
    <t>“Contrato de mantenimiento de bombas y lavado de tanques incluida la prueba físico químico y microbiológico a los DIECIOCHO tanques del Hospital Mental María Upegui-HOMO</t>
  </si>
  <si>
    <t>Prestación de servicios de procesamiento de exámenes de laboratorio clínico de la Empresa Social del Estado Hospital Mental de Antioquia –María Upegui-HOMO</t>
  </si>
  <si>
    <t>Contrato de Prestación del servicio de soporte y mantenimiento del servicio tecnológico en cloud, instalado actualmente en el Comité de Ética de la E.S.E Hospital mental de Antioquia María Upegui - HOMO</t>
  </si>
  <si>
    <t>Prestación de servicios de emisión de música ambiental, producción sonora para la  emisión de mensajes institucionales y publicitarios en instalaciones físicas (Audimensajes) y de espera telefónica en líneas de contacto (Publihold</t>
  </si>
  <si>
    <t>Contrato de prestación de servicios de mantenimiento preventivo y correctivo de los tres (3) ascensores ubicados en el nuevo edificio de la Empresa Social Del Estado Hospital Mental-Homo (María Upegui).</t>
  </si>
  <si>
    <t>“Prestación de servicios del Sistema de Gestión Integral de Almera – SGI en HOMO, como parte del proyecto de mejoramiento continuo, gestión de la estrategia y estructuración del modelo de certificación y mejora continúa estructurada de la E.S.E HOMO</t>
  </si>
  <si>
    <t>: Prestación de servicios como Facilitador en Música y baile para la ejecución del Contrato interadministrativo 4600100667 de 2024, celebrado entre la ESE HOSPITAL MENTAL DE ANTIOQUIA y la Secretaria de Inclusión Social, Familia y Derechos Humanos de la Alcaldía de Medellín; para la atención con enfoque integral especializado a NNA con patología dual</t>
  </si>
  <si>
    <t>“Prestación de servicios como auxiliar de enfermería para la atención con enfoque integral especializado a NNA con patología dual, celebrado entre la ESE HOSPITAL MENTAL DE ANTIOQUIA y la Secretaria de Inclusión Social, Familia y Derechos Humanos de la Alcaldía de Medellín</t>
  </si>
  <si>
    <t xml:space="preserve">Prestación de servicios como educador para la atención integral a NNA con patología dual,  dentro de la ejecución del Contrato interadministrativo 4600100667 de 2024   celebrado entre la ESE HOSPITAL MENTAL DE ANTIOQUIA y la Secretaria de Inclusión Social, Familia y Derechos Humanos de la Alcaldía de Medellín </t>
  </si>
  <si>
    <t>“Prestación de servicios como educador para la atención integral a NNA con patología dual, dentro de la ejecución del Contrato interadministrativo 4600100667 de 2024   celebrado entre la ESE HOSPITAL MENTAL DE ANTIOQUIA y la Secretaria de Inclusión Social, Familia y Derechos Humanos de la Alcaldía de Medellín</t>
  </si>
  <si>
    <t>Prestar servicios como Formador de Área para la atención integral a NNA con patología dual, sus familias y de la Unidad de Niñez, dentro de la ejecución del Contrato interadministrativo N. 4600100667 de 2024, celebrado entre la ESE HOSPITAL MENTAL DE ANTIOQUIA y la Secretaria de Inclusión Social, Familia y Derechos Humanos de la Alcaldía de Medellín; 2024   para la Atención con enfoque integral especializado a NNA con Patología Dual</t>
  </si>
  <si>
    <t>Prestación de servicios como educador para la atención integral a NNA con patología dual, dentro de la ejecución del Contrato interadministrativo 4600100667 de 2024   celebrado entre la ESE HOSPITAL MENTAL DE ANTIOQUIA y la Secretaria de Inclusión Social, Familia y Derechos Humanos de la Alcaldía de Medellín</t>
  </si>
  <si>
    <t>: Prestación de servicios como educador para la atención integral a NNA con patología dual,  dentro de la ejecución del Contrato interadministrativo 4600100667 de 2024   celebrado entre la ESE HOSPITAL MENTAL DE ANTIOQUIA y la Secretaria de Inclusión Social, Familia y Derechos Humanos de la Alcaldía de Medellín</t>
  </si>
  <si>
    <t>Prestación de servicios como Gestor en salud para la Atención con enfoque integral especializado a NNA con Patología Dual, sus familias y de la Unidad de Niñez, dentro de la ejecución del Contrato interadministrativo N. 4600100667 de 2024, celebrado entre la ESE HOSPITAL MENTAL DE ANTIOQUIA y la Secretaria de Inclusión Social, Familia y Derechos Humanos de la Alcaldía de Medellín; para la Atención integral a Niños, Niñas y Adolescentes con trastornos mentales a través de atención especializada</t>
  </si>
  <si>
    <t>: Prestación de servicios de apoyo técnico como Líder de área de los NNA beneficiados de la atención psicosocial a la Patología Dual dentro de la ejecución del Contrato interadministrativo4600100667 de 2024, celebrado entre la ESE HOSPITAL MENTAL DE ANTIOQUIA y la Secretaria de Inclusión Social, Familia y Derechos Humanos de la Alcaldía de Medellín; para la atención con enfoque integral especializado a NNA con patología dual</t>
  </si>
  <si>
    <t>Prestar servicios de transporte requerido para el desplazamiento de funcionarios, contratistas, niños, niñas y adolescentes del programa DUAL en el marco del cumplimiento del contrato interadministrativo N° 4600100667 de 2024 suscrito por el Distrito  Especial  de  Ciencia  Tecnología  e Innovación  de Medellín–Secretaría  de  Inclusión  Social Familia y Derechos Humanos - y la Empresa Social del Estado Hospital Mental de Antioquia María Upegui – HOMO</t>
  </si>
  <si>
    <t>Prestación de servicios de Apoyo administrativo para el área de oficina jurídica, ESE HOSPITAL MENTAL DE ANTIOQUIA</t>
  </si>
  <si>
    <t>Contratación de los macro procesos, procesos y procedimientos relacionados con la atención de la gestión y apoyo asistencial conexos al servicio de salud mental para garantizar la prestación efectiva de los servicios en La ESE Hospital Mental de Antioquia María Upegui - HOMO</t>
  </si>
  <si>
    <t>Prestación de servicios de mantenimiento preventivo, correctivo de los Dispositivos Médicos (Equipos Médicos, instrumental y Mobiliario Hospitalario) y apoyo a la gestión biomédica, en la Empresa Social Estado Hospital Mental de Antioquia – HOMO en el año 2025</t>
  </si>
  <si>
    <t>???????</t>
  </si>
  <si>
    <t>CONVENIO INCLUSION</t>
  </si>
  <si>
    <t>AMBOS</t>
  </si>
  <si>
    <t xml:space="preserve">MANUELA PARRA PEÑATA </t>
  </si>
  <si>
    <t xml:space="preserve">ARACELLY MEDINA HERNANDEZ </t>
  </si>
  <si>
    <t xml:space="preserve">ANNETTE CAROLINA QUINTERO GARCIA </t>
  </si>
  <si>
    <t xml:space="preserve">CRISTINA MATILDE VALENCIA GIRALDO </t>
  </si>
  <si>
    <t xml:space="preserve">ISABEL BEDOYA AVENDAÑO </t>
  </si>
  <si>
    <t xml:space="preserve">GLORIA ISABEL GAITAN TRUJILLO </t>
  </si>
  <si>
    <t xml:space="preserve">XIOMARA YELENA CARDONA VARGAS </t>
  </si>
  <si>
    <t xml:space="preserve">TATIANA VELASQUEZ HERNANDEZ </t>
  </si>
  <si>
    <t xml:space="preserve">ISABEL CRISTINA MONTOYA GARCES </t>
  </si>
  <si>
    <t xml:space="preserve">JUAN CARLOS TRUJILLO </t>
  </si>
  <si>
    <t xml:space="preserve">MARIA ISABEL HERAZO DILSON </t>
  </si>
  <si>
    <t xml:space="preserve">YULIMA ANDREA RESTREPO PATIÑO </t>
  </si>
  <si>
    <t xml:space="preserve">CHRISTIAN CARDONA BETANCUR </t>
  </si>
  <si>
    <t xml:space="preserve">YOFRE YUNIOR MONTIEL ESPINOSA </t>
  </si>
  <si>
    <t xml:space="preserve">JUAN CARLOS OCAMPO GOMEZ </t>
  </si>
  <si>
    <t xml:space="preserve">CESAR AUGUSTO FLOREZ CASTAÑO </t>
  </si>
  <si>
    <t xml:space="preserve">ANGELICA MARIA MARULANDA ECHEVERRI </t>
  </si>
  <si>
    <t xml:space="preserve">SANDRA MILENA MUÑOZ YEPES </t>
  </si>
  <si>
    <t xml:space="preserve">RICARDO GRACIANO SANCHEZ </t>
  </si>
  <si>
    <t xml:space="preserve">SANDRA VANESSA VELEZ GIRALDO </t>
  </si>
  <si>
    <t xml:space="preserve">XIOMARA VELEZ ESTRADA </t>
  </si>
  <si>
    <t xml:space="preserve">OLGA LUCIA HURTADO LONDOÑO </t>
  </si>
  <si>
    <t>MONICA LILIANA CARRILLO ARIAS</t>
  </si>
  <si>
    <t xml:space="preserve">JAIME ALBERTO SIERRA MARTINEZ </t>
  </si>
  <si>
    <t xml:space="preserve">NATALIA ARANGO BEDOYA </t>
  </si>
  <si>
    <t xml:space="preserve">LILLIANA MARIA LOPEZ GALLO </t>
  </si>
  <si>
    <t>JAQUELINE VILLA TRUJILLO</t>
  </si>
  <si>
    <t>MARIANA GONZALEZ ROJAS</t>
  </si>
  <si>
    <t xml:space="preserve">VERONICA VIVIANA ARBELAEZ MEJIA </t>
  </si>
  <si>
    <t>ERIKA MARIA GIRALDO ALARCON</t>
  </si>
  <si>
    <t xml:space="preserve">DEISY ALEJANDRA RENDON SALAZAR </t>
  </si>
  <si>
    <t xml:space="preserve">DAVID ESTEBAN LOPEZ GIL </t>
  </si>
  <si>
    <t>SANDRA MILENA LOPERA CORREA</t>
  </si>
  <si>
    <t xml:space="preserve">EDWIN ALEXANDER SOTO RIOS </t>
  </si>
  <si>
    <t xml:space="preserve">WILLINTON ANDRES OSPINA MADRIGAL </t>
  </si>
  <si>
    <t xml:space="preserve">JUAN JOSE HERRERA ESPINOSA </t>
  </si>
  <si>
    <t>JUAN PABLO ALVAREZ PELAEZ</t>
  </si>
  <si>
    <t xml:space="preserve">SANDRA PATRICIA MORALES CARDONA </t>
  </si>
  <si>
    <t xml:space="preserve">RITA MARCELA OCAMPO PEREZ  </t>
  </si>
  <si>
    <t xml:space="preserve">JHONATAN RUIZ GARCIA </t>
  </si>
  <si>
    <t>LUISA FERNANDA BARRERA DUQUE</t>
  </si>
  <si>
    <t xml:space="preserve">MELISA MESA MONTOYA </t>
  </si>
  <si>
    <t xml:space="preserve">OLGA LUCIA YEPES LOPEZ </t>
  </si>
  <si>
    <t>NATALIA ANDREA JARAMILLO SIERRA</t>
  </si>
  <si>
    <t>DANIEL SANCHEZ BARRERA</t>
  </si>
  <si>
    <t>PABLO VELEZ SOTO</t>
  </si>
  <si>
    <t xml:space="preserve">FRANZ ALEXANDER RESTREPO GRISALES </t>
  </si>
  <si>
    <t>LIBIA MARÍA OCAMPO LÓPEZ</t>
  </si>
  <si>
    <t>JESSICA ALEJANDRA ARIAS LOAIZA</t>
  </si>
  <si>
    <t xml:space="preserve">GIANCARLO CARREÑO RUIZ </t>
  </si>
  <si>
    <t>STEPHANIE MUÑOZ MARTINEZ</t>
  </si>
  <si>
    <t xml:space="preserve">MANUELA LOAIZA MADRIGAL </t>
  </si>
  <si>
    <t>DIANA GIRALDO ARANGO</t>
  </si>
  <si>
    <t xml:space="preserve">LUIS FELIPE MUNERA RUA </t>
  </si>
  <si>
    <t xml:space="preserve">VANESSA JULIET LONDOÑO OSPINA </t>
  </si>
  <si>
    <t>ZINDI DAYANA RAMIREZ HENAO</t>
  </si>
  <si>
    <t>DIEGO ALBERTO ARRUBLA CADAVID</t>
  </si>
  <si>
    <t xml:space="preserve">JULIANA QUINTERO RAVE </t>
  </si>
  <si>
    <t xml:space="preserve">LUIS GUILLERMO AGUDELO ARANGO </t>
  </si>
  <si>
    <t xml:space="preserve">JULIANA DE JESUS VARGAS BERNAL </t>
  </si>
  <si>
    <t xml:space="preserve">KELLY TATIANA DUICA ALVAREZ </t>
  </si>
  <si>
    <t xml:space="preserve">SARA SILVA GOMEZ </t>
  </si>
  <si>
    <t xml:space="preserve">LEONORA MARIA MORALES TOBON </t>
  </si>
  <si>
    <t xml:space="preserve">LEONARDO ENRIQUE SANDOVAL SIMANCA </t>
  </si>
  <si>
    <t>GERALDY ESCOBAR BLANDON</t>
  </si>
  <si>
    <t xml:space="preserve">JUAN CARLOS GALLEGO OSORIO </t>
  </si>
  <si>
    <t>MANUELA GIRALDO RENDON</t>
  </si>
  <si>
    <t>ANGELA MARCELA PÉREZ RUIZ</t>
  </si>
  <si>
    <t>DIEGO ALEJANDRO MEJIA RIVERA</t>
  </si>
  <si>
    <t>IBETH MARIA MUÑOZ ZAPATA</t>
  </si>
  <si>
    <t>CAMILO GÓMEZ CASTAÑEDA</t>
  </si>
  <si>
    <t>ADRIANA MONSALVE LOPERA</t>
  </si>
  <si>
    <t xml:space="preserve">ERIKA ZAPATA CUARTAS </t>
  </si>
  <si>
    <t>JOSE MAURICIO VELEZ MIRANDA</t>
  </si>
  <si>
    <t xml:space="preserve">CLAUDIA MARITZA BOTERO TOBÓN </t>
  </si>
  <si>
    <t xml:space="preserve">FRANCISCO JAVIER ALVAREZ DAVID </t>
  </si>
  <si>
    <t>CRISTHIAN FERNANDO CORDERO ROJAS</t>
  </si>
  <si>
    <t xml:space="preserve">NICOLAS SANCHEZ CRUZ </t>
  </si>
  <si>
    <t>JULIANA ANDREA LOZANO AGUDELO</t>
  </si>
  <si>
    <t xml:space="preserve">CLAUDIA MARCELA CARRILLO ARIAS </t>
  </si>
  <si>
    <t xml:space="preserve">ANDREA BEATRIZ RANGEL MORILLO </t>
  </si>
  <si>
    <t>YURY CAROLINA VARGAS CARDENAS</t>
  </si>
  <si>
    <t>LAURA PATRICIA GORDO PEÑA</t>
  </si>
  <si>
    <t xml:space="preserve">EVILA EDITH CABRERA SANCHEZ </t>
  </si>
  <si>
    <t xml:space="preserve">SARA MARIA OSORIO BARRERO </t>
  </si>
  <si>
    <t xml:space="preserve">JAVIER DARIO ESCOBAR SANCHEZ </t>
  </si>
  <si>
    <t>DANIELA PATRICIA MANRIQUE CANTILLO</t>
  </si>
  <si>
    <t>GLORIA ELCY VARGAS VERGARA</t>
  </si>
  <si>
    <t xml:space="preserve">CARLOS ANDRES MUÑOZ VELEZ </t>
  </si>
  <si>
    <t xml:space="preserve">MARIO ESNEIDER TORRES </t>
  </si>
  <si>
    <t xml:space="preserve">CARLOS ANDRES GÓMEZ GARCIA </t>
  </si>
  <si>
    <t>CARLOS ARMANDO LATORRE MEJIA</t>
  </si>
  <si>
    <t xml:space="preserve">JUAN CAMILO AGUIRRE CARDONA </t>
  </si>
  <si>
    <r>
      <t>ANA MARIA ARANGO CALLE</t>
    </r>
    <r>
      <rPr>
        <sz val="11.5"/>
        <color theme="1"/>
        <rFont val="Arial Narrow"/>
        <family val="2"/>
      </rPr>
      <t xml:space="preserve"> </t>
    </r>
  </si>
  <si>
    <t xml:space="preserve">MARIANO ANIBAL RESTREPO DIAMANTE </t>
  </si>
  <si>
    <t>GUSTAVO ALONSO VILLEGAS MEJIA</t>
  </si>
  <si>
    <t xml:space="preserve">FELICIA DAELE RAMOS GIL </t>
  </si>
  <si>
    <t>ERIKA MILENA HERRERA RUIZ</t>
  </si>
  <si>
    <t>GLORIA NANCY MARIN GOMEZ</t>
  </si>
  <si>
    <t xml:space="preserve">CAROLINA DEL CARMEN FRIAS ANAYA </t>
  </si>
  <si>
    <t xml:space="preserve">DANNY ANDRES VASQUEZ HERNANDEZ </t>
  </si>
  <si>
    <t>JUAN CARLOS TRUJILLO LONDOÑO</t>
  </si>
  <si>
    <t xml:space="preserve">INGRID ISABEL RESTREPO BOHORQUEZ </t>
  </si>
  <si>
    <t>JHONATAN RUIZ GARCIA</t>
  </si>
  <si>
    <t xml:space="preserve">JUAN CARLOS ARTURO BASTIDAS </t>
  </si>
  <si>
    <t>ANNETTE CAROLINA QUINTERO GARCIA</t>
  </si>
  <si>
    <t>ARACELLY MEDINA HERNANDEZ</t>
  </si>
  <si>
    <t xml:space="preserve">JHEISER GUILLERMO SANABRIA MATURANA </t>
  </si>
  <si>
    <t xml:space="preserve">DANIELA VANEGAS CORREA  </t>
  </si>
  <si>
    <t>MARIA CAMILA ROZO QUINTERO</t>
  </si>
  <si>
    <t>CLAUDIA XIMENA GONZALEZ CASTRO</t>
  </si>
  <si>
    <t>MARIBEL JARAMILLO CORREA</t>
  </si>
  <si>
    <t>SARA RESTREPO RENDON</t>
  </si>
  <si>
    <t>Prestación de servicios profesionales de enfermería para la ejecución del Contrato interadministrativo N 4600100667 de 2024, celebrado entre la ESE HOSPITAL MENTAL DE ANTIOQUIA y la secretaria de Inclusión Social, Familia y Derechos Humanos de la Alcaldía de Medellín; para la Atención con enfoque integral especializado a NNA con Patología Dual</t>
  </si>
  <si>
    <t>Prestación de servicios profesionales para realizar la gestión de la información en el marco de la ejecución del Contrato interadministrativo N. 4600100667 de 2024, celebrado entre la ESE HOSPITAL MENTAL DE ANTIOQUIA y la secretaria de Inclusión Social, Familia y Derechos Humanos de la Alcaldía de Medellín; para la Atención con enfoque integral especializado a NNA con Patología Dual</t>
  </si>
  <si>
    <t>Prestación de servicios profesionales para la valoración y seguimiento nutricional de los beneficiarios de la ejecución del Contrato interadministrativo 4600100667 de 2024  celebrado entre la ESE HOSPITAL MENTAL DE ANTIOQUIA y la Secretaria de Inclusión Social, Familia y Derechos Humanos de la Alcaldía de Medellín; para la atención con enfoque integral especializado a NNA con patología dual</t>
  </si>
  <si>
    <t>Prestación de servicios profesionales para la coordinación general de la ejecución del Contrato interadministrativo 4600100667 de 2024    celebrado entre la ESE HOSPITAL MENTAL DE ANTIOQUIA y la secretaria de Inclusión Social, Familia y Derechos Humanos de la Alcaldía de Medellín; para la Atención con enfoque integral especializado a NNA con Patología Dual</t>
  </si>
  <si>
    <t>Prestación de servicios como TRABAJADORA SOCIAL para desarrollar las actividades en el marco del contrato interadministrativo N°4600017390 de 2024, suscrito entre el Departamento de Antioquia, cuyo objeto contractual es “brindar servicios de acogida para la protección y atención en emergencia y temporal con acompañamiento biopsicosocial y jurídico a las mujeres víctimas de violencia de género y en caso de ser necesario a su grupo familiar”.</t>
  </si>
  <si>
    <t>Prestación de servicios como PROFESIONAL DE APOYO ADMINISTRATIVO para desarrollar las actividades en el marco del contrato interadministrativo N°4600017390 de 2024, suscrito entre el Departamento de Antioquia, cuyo objeto contractual es “brindar servicios de acogida para la protección y atención en emergencia y temporal con acompañamiento biopsicosocial y jurídico a las mujeres víctimas de violencia de género y en caso de ser necesario a su grupo familiar</t>
  </si>
  <si>
    <t>Prestación de servicios como PEDAGOGA para desarrollar las actividades en el marco del contrato interadministrativo N°4600017390 de 2024, suscrito entre el Departamento de Antioquia, cuyo objeto contractual es “brindar servicios de acogida para la protección y atención en emergencia y temporal con acompañamiento biopsicosocial y jurídico a las mujeres víctimas de violencia de género y en caso de ser necesario a su grupo familiar</t>
  </si>
  <si>
    <t>Prestación de servicios profesionales como Trabajador (a) Social o desarrollo familiar para la ejecución del Contrato interadministrativo No. 4600100667 de 2024, para la atención con enfoque integral especializado a NNA con patología dual</t>
  </si>
  <si>
    <t>Prestación de servicios como PSICOLOGA para desarrollar las actividades en el marco del contrato interadministrativo N°4600017390 de 2024, suscrito entre el Departamento de Antioquia, cuyo objeto contractual es “brindar servicios de acogida para la protección y atención en emergencia y temporal con acompañamiento biopsicosocial y jurídico a las mujeres víctimas de violencia de género y en caso de ser necesario a su grupo familiar</t>
  </si>
  <si>
    <t>Prestar servicios profesionales en psicología clínica para la ejecución del Contrato interadministrativo 4600100667 de 2024, celebrado entre la ESE HOSPITAL MENTAL DE ANTIOQUIA y la Secretaria de Inclusión Social, Familia y Derechos Humanos de la Alcaldía de Medellín; para la atención con enfoque integral especializado a NNA con patología dual</t>
  </si>
  <si>
    <t xml:space="preserve">: Prestación de servicios como PSIQUIATRA para desarrollar las actividades en el marco del contrato interadministrativo N°4600017390 de 2024, suscrito entre el Departamento de Antioquia, cuyo objeto contractual es “brindar servicios de acogida para la protección y atención en emergencia y temporal con acompañamiento biopsicosocial y jurídico a las mujeres víctimas de violencia de género y en caso de ser necesario a su grupo familiar”. </t>
  </si>
  <si>
    <t>Prestación de servicios como Profesional, en el marco de la ejecución del contrato interadministrativo No. 4600017418, suscrito con el Departamento de Antioquia, cuyo objeto es: “prestar servicios de apoyo a la ejecución de planes, programa y proyectos enmarcados en el plan de desarrollo "por Antioquia firme 2024 - 2027" y la implementación de las políticas públicas para la inclusión social, curso de vida, familia y diversidad</t>
  </si>
  <si>
    <r>
      <t xml:space="preserve">Prestación de servicios como Profesional para apoyar la gestión de la Secretaría de Asuntos Institucionales, Paz y Noviolencia de Antioquia en el marco de la ejecución del contrato interadministrativo N° 4600016931 de 2024, cuyo objeto es </t>
    </r>
    <r>
      <rPr>
        <sz val="11"/>
        <color theme="1"/>
        <rFont val="Arial Narrow"/>
        <family val="2"/>
      </rPr>
      <t>“APOYAR LA GESTIÓN DE LA SECRETARÍA DE ASUNTOS INSTITUCIONALES, PAZ Y NOVIOLENCIA DE ANTIOQUIA EN LA EJECUCIÓN DE LAS ACTIVIDADES, DE ACUERDO A LAS COMPETENCIAS MISIONALES, CONSTITUCIONALES Y LEGALES</t>
    </r>
  </si>
  <si>
    <t>Prestación de servicios como Profesional, en el marco de la ejecución del contrato interadministrativo No. 4600017418, suscrito con el Departamento de Antioquia, cuyo objeto es: “prestar servicios de apoyo a la ejecución de planes, programa y proyectos enmarcados en el plan de desarrollo "por Antioquia firme 2024 - 2027" y la implementación de las políticas públicas para la inclusión social, curso de vida, familia y diversidad.</t>
  </si>
  <si>
    <t>Prestación de servicios como Profesional, en el marco de la ejecución del contrato interadministrativo No. 4600017418, suscrito con el Departamento de Antioquia, cuyo objeto es: “PRESTAR SERVICIOS DE APOYO A LA EJECUCIÓN DE PLANES, PROGRAMA Y PROYECTOS ENMARCADOS EN EL PLAN DE DESARROLLO "POR ANTIOQUIA FIRME 2024 - 2027" Y LA IMPLEMENTACIÓN DE LAS POLÍTICAS PÚBLICAS PARA LA INCLUSIÓN SOCIAL, CURSO DE VIDA, FAMILIA Y DIVERSIDAD</t>
  </si>
  <si>
    <t>: Prestación de servicios como Profesional Especializado(a), en el marco de la ejecución del contrato interadministrativo No. 4600017418, suscrito con el Departamento de Antioquia, cuyo objeto es: “prestar servicios de apoyo a la ejecución de planes, programa y proyectos enmarcados en el plan de desarrollo "por Antioquia firme 2024 - 2027" y la implementación de las políticas públicas para la inclusión social, curso de vida, familia y diversidad.</t>
  </si>
  <si>
    <t xml:space="preserve">Prestación de servicios como PEDAGOGA para desarrollar las actividades en el marco del contrato interadministrativo N°4600017390 de 2024, suscrito entre el Departamento de Antioquia, cuyo objeto contractual es “BRINDAR SERVICIOS DE ACOGIDA PARA LA PROTECCIÓN Y ATENCIÓN EN EMERGENCIA Y TEMPORAL CON ACOMPAÑAMIENTO BIOPSICOSOCIAL Y JURIDICO A LAS MUJERES VICTIMAS DE VIOLENCIA DE GÉNERO Y EN CASO DE SER NECESARIO A SU GRUPO FAMILIAR”. </t>
  </si>
  <si>
    <t>Prestación de servicios como PSICOLOGA NNA para desarrollar las actividades en el marco del contrato interadministrativo N°4600017390 de 2024, suscrito entre el Departamento de Antioquia, cuyo objeto contractual es “BRINDAR SERVICIOS DE ACOGIDA PARA LA PROTECCIÓN Y ATENCIÓN EN EMERGENCIA Y TEMPORAL CON ACOMPAÑAMIENTO BIOPSICOSOCIAL Y JURIDICO A LAS MUJERES VICTIMAS DE VIOLENCIA DE GÉNERO Y EN CASO DE SER NECESARIO A SU GRUPO FAMILIAR</t>
  </si>
  <si>
    <t>Prestar servicios profesionales en psicología clínica para la ejecución del Contrato interadministrativo 4600100667 de 2024, celebrado entre la ESE HOSPITAL MENTAL DE ANTIOQUIA y la Secretaria de Inclusión Social, Familia y Derechos Humanos de la Alcaldía de Medellín; para la atención con enfoque integral especializado a NNA con patología dual.</t>
  </si>
  <si>
    <t>Prestación de servicios como ABOGADA para desarrollar las actividades en el marco del contrato interadministrativo N°4600017390 de 2024, suscrito entre el Departamento de Antioquia, cuyo objeto contractual es “BRINDAR SERVICIOS DE ACOGIDA PARA LA PROTECCIÓN Y ATENCIÓN EN EMERGENCIA Y TEMPORAL CON ACOMPAÑAMIENTO BIOPSICOSOCIAL Y JURIDICO A LAS MUJERES VICTIMAS DE VIOLENCIA DE GÉNERO Y EN CASO DE SER NECESARIO A SU GRUPO FAMILIAR</t>
  </si>
  <si>
    <t>Prestación de servicios profesionales como Trabajador (a) Social  o desarrollo familiar para la ejecución del Contrato interadministrativo No. 4600100667 de 2024, para la atención con enfoque integral especializado a NNA con patología dual</t>
  </si>
  <si>
    <t xml:space="preserve">Prestación de servicios como Profesional, en el marco de la ejecución del contrato interadministrativo No. 4600017418, suscrito con el Departamento de Antioquia, cuyo objeto es: “prestar servicios de apoyo a la ejecución de planes, programa y proyectos enmarcados en el plan de desarrollo "por Antioquia firme 2024 - 2027" y la implementación de las políticas públicas para la inclusión social, curso de vida, familia y diversidad.” </t>
  </si>
  <si>
    <t>Prestación de servicios profesionales para la pedagogía, para la atención integral a NNA con patología dual,  dentro de la ejecución del Contrato interadministrativo 4600100667 de 2024   celebrado entre la ESE HOSPITAL MENTAL DE ANTIOQUIA y la Secretaria de Inclusión Social, Familia y Derechos Humanos de la Alcaldía de Medellín" y la implementación de las políticas públicas para la inclusión social, curso de vida, familia y diversidad</t>
  </si>
  <si>
    <t>: Prestación de servicios como PROFESIONAL ESPECIALIZADO para desarrollar las actividades en el marco del contrato interadministrativo N°4600017390 de 2024, suscrito entre el Departamento de Antioquia, cuyo objeto contractual es “BRINDAR SERVICIOS DE ACOGIDA PARA LA PROTECCIÓN Y ATENCIÓN EN EMERGENCIA Y TEMPORAL CON ACOMPAÑAMIENTO BIOPSICOSOCIAL Y JURIDICO A LAS MUJERES VICTIMAS DE VIOLENCIA DE GÉNERO Y EN CASO DE SER NECESARIO A SU GRUPO FAMILIAR</t>
  </si>
  <si>
    <t>Prestación de servicios como Profesional, en el marco de la ejecución del contrato interadministrativo No. 4600017418, suscrito con el Departamento de Antioquia, cuyo objeto es: “prestar servicios de apoyo a la ejecución de planes, programa y proyectos enmarcados en el plan de desarrollo "por Antioquia firme 2024 - 2027" y la implementación de las políticas públicas para la inclusión social, curso de vida, familia y diversidad.”</t>
  </si>
  <si>
    <t>Prestación de servicios como NUTRICIONISTA para desarrollar las actividades en el marco del contrato interadministrativo N°4600017390 de 2024, suscrito entre el Departamento de Antioquia, cuyo objeto contractual es “BRINDAR SERVICIOS DE ACOGIDA PARA LA PROTECCIÓN Y ATENCIÓN EN EMERGENCIA Y TEMPORAL CON ACOMPAÑAMIENTO BIOPSICOSOCIAL Y JURIDICO A LAS MUJERES VICTIMAS DE VIOLENCIA DE GÉNERO Y EN CASO DE SER NECESARIO A SU GRUPO FAMILIAR</t>
  </si>
  <si>
    <t>Prestación de servicios como Profesional para apoyar la gestión de la Secretaría de Asuntos Institucionales, Paz y Noviolencia de Antioquia en el marco de la ejecución del contrato interadministrativo N° 4600016931 de 2024, cuyo objeto es “apoyar la gestión de la secretaría de asuntos institucionales, paz y Noviolencia de Antioquia en la ejecución de las actividades, de acuerdo a las competencias misionales, constitucionales y legales</t>
  </si>
  <si>
    <t>Prestación de servicios como TRABAJADORA SOCIAL para desarrollar las actividades en el marco del contrato interadministrativo N°4600017390 de 2024, suscrito entre el Departamento de Antioquia, cuyo objeto contractual es “brindar servicios de acogida para la protección y atención en emergencia y temporal con acompañamiento biopsicosocial y jurídico a las mujeres víctimas de violencia de género y en caso de ser necesario a su grupo familiar</t>
  </si>
  <si>
    <r>
      <t xml:space="preserve">Prestación de servicios como </t>
    </r>
    <r>
      <rPr>
        <sz val="11"/>
        <color rgb="FF000000"/>
        <rFont val="Arial"/>
        <family val="2"/>
      </rPr>
      <t>ABOGADA</t>
    </r>
    <r>
      <rPr>
        <sz val="11"/>
        <color theme="1"/>
        <rFont val="Arial Narrow"/>
        <family val="2"/>
      </rPr>
      <t xml:space="preserve"> </t>
    </r>
    <r>
      <rPr>
        <sz val="11"/>
        <color rgb="FF000000"/>
        <rFont val="Arial Narrow"/>
        <family val="2"/>
      </rPr>
      <t>para desarrollar las actividades en el marco del</t>
    </r>
    <r>
      <rPr>
        <sz val="11"/>
        <color theme="1"/>
        <rFont val="Arial Narrow"/>
        <family val="2"/>
      </rPr>
      <t xml:space="preserve"> contrato interadministrativo N°4600017390 de 2024, suscrito entre el Departamento de Antioquia, cuyo objeto contractual es “</t>
    </r>
    <r>
      <rPr>
        <sz val="11"/>
        <color rgb="FF000000"/>
        <rFont val="Arial Narrow"/>
        <family val="2"/>
      </rPr>
      <t>BRINDAR SERVICIOS DE ACOGIDA PARA LA PROTECCIÓN Y ATENCIÓN EN EMERGENCIA Y TEMPORAL CON ACOMPAÑAMIENTO BIOPSICOSOCIAL</t>
    </r>
    <r>
      <rPr>
        <sz val="8"/>
        <color rgb="FF000000"/>
        <rFont val="Arial Narrow"/>
        <family val="2"/>
      </rPr>
      <t xml:space="preserve"> Y JURIDICO A LAS MUJERES VICTIMAS DE VIOLENCIA DE GÉNERO Y EN CASO DE SER NECESARIO A SU GRUPO FAMILIAR</t>
    </r>
  </si>
  <si>
    <t>Prestar servicios profesionales para diseñar, implementar y mantener un sistema de gestión integral, basado en el Modelo Integrado de Planeación y Gestión (MIPG) y el Sistema Obligatorio de Garantía de la Calidad (SOGC), con el fin de promover la mejora continua de los procesos, la eficiencia operativa y la satisfacción de los usuarios, cumpliendo con los estándares de calidad ISO en la E.S.E. Hospital Mental de Antioquia María Upegui – HOMO</t>
  </si>
  <si>
    <t>: Prestación de servicios como MEDICA GENERAL para desarrollar las actividades en el marco del contrato interadministrativo N°4600017390 de 2024, suscrito entre el Departamento de Antioquia, cuyo objeto contractual es “brindar servicios de acogida para la protección y atención en emergencia y temporal con acompañamiento biopsicosocial y jurídico a las mujeres víctimas de violencia de género y en caso de ser necesario a su grupo familiar</t>
  </si>
  <si>
    <t>Prestación de servicios como Profesional para apoyar la gestión de la Secretaría de Asuntos Institucionales, Paz y Noviolencia de Antioquia en el marco de la ejecución del contrato interadministrativo N° 4600016931 de 2024, cuyo objeto es “APOYAR LA GESTIÓN DE LA SECRETARÍA DE ASUNTOS INSTITUCIONALES, PAZ Y NOVIOLENCIA DE ANTIOQUIA EN LA EJECUCIÓN DE LAS ACTIVIDADES, DE ACUERDO A LAS COMPETENCIAS MISIONALES, CONSTITUCIONALES Y LEGALES</t>
  </si>
  <si>
    <t>Prestación de servicios profesionales como (GESIS) Gerente de Sistema de Información en Salud en la E.S.E Hospital Mental Maria Upegui HOMO.</t>
  </si>
  <si>
    <t>Prestación de servicios profesionales especializados en Psiquiatría, de acuerdo a las necesidades de la ESE Hospital Mental de Antioquia María Upegui</t>
  </si>
  <si>
    <t>Prestar los servicios profesionales de asesor contable y financiero como apoyo a la Gerencia de la ESE Hospital Mental de Antioquia María Upegui — HOMO</t>
  </si>
  <si>
    <t>Prestación de servicios profesionales especializados para el apoyo a la ejecución de los planes y proyectos de la E.S.E Hospital Mental de Antioquia, María Upegui HOMO</t>
  </si>
  <si>
    <t>Prestar servicios profesionales para diseñar, implementar y mantener un sistema de gestión integral, basado en el modelo integrado de planeación y gestión (MIPG), ), sistema integrado de administración de riesgos, sus subsistemas SARLAFT, SICOF y programa de trasparencia y el sistema obligatorio de garantía de la calidad (SOGC), con el fin de promover la mejora continua de los procesos, la eficiencia operativa y la satisfacción de los usuarios, cumpliendo con los estándares de calidad ISO en la E.S.E. Hospital Mental de Antioquia María Upegui – HOMO</t>
  </si>
  <si>
    <t>Prestar servicios profesionales al área costos y contabilidad de acuerdo a las necesidades de la Empresa Social del Estado Hospital Mental de Antioquia María Upegui — HOMO</t>
  </si>
  <si>
    <t xml:space="preserve">Prestación de servicios profesionales como contador público para apoyo a la gestión, asesoría administrativa contable, y financiera de la oficina de control interno </t>
  </si>
  <si>
    <t>Prestación de servicios profesionales especializados para la coordinación del área facturación, radicación y cartera de acuerdo  a las necesidades de la Empresa Social del Estado Hospital Mental de Antioquia Maria Upegui — HOMO</t>
  </si>
  <si>
    <t>Prestación de servicios profesionales para  liderar, gestionar, coordinar e implementar el programa de seguridad del paciente, control de infecciones, vigilancia epidemiológica y apoyar las actividades encaminadas al fortalecimiento del modelo de calidad centrado en el paciente y su familia de la E.S.E Hospital Mental de Antioquia María Upegui HOMO</t>
  </si>
  <si>
    <t>Prestación de servicios como profesional de apoyo administrativo, logístico y financiero para la ejecución del contrato interadministrativo y apoyo a la supervisión al otro sí del contrato N°4600017418 y contrato N°4600016931, suscrito con el Departamento de Antioquia, para las Secretarías de Inclusión Social y Asuntos institucionales y la E.S.E HOMO</t>
  </si>
  <si>
    <t>Prestación de servicios profesionales de apoyo a la gestión y asesoría jurídica de la oficina de control interno de la entidad E.S.E HOSPITAL MENTAL DE ANTIOQUIA MARIA UPEGUI– HOMO E.S.E HOSPITAL MENTAL DE ANTIOQUIA MARIA UPEGUI– HOMO</t>
  </si>
  <si>
    <t>Prestación de servicios profesionales en Neuropsicología clínica y aplicación de pruebas a los pacientes de la E.S.E Hospital Mental de Antioquia que así lo requieran</t>
  </si>
  <si>
    <t>Prestar servicios profesionales Jurídicos y Administrativos de acuerdo a las necesidades de la Empresa Social del Estado Hospital Mental de Antioquia María Upegui — HOMO</t>
  </si>
  <si>
    <t>: Prestar los servicios profesionales de abogado especialista para el área jurídica de la ESE Hospital Mental de Antioquia María Upegui — HOMO</t>
  </si>
  <si>
    <t>: Prestar servicios profesionales Jurídicos y Administrativos en la Empresa Social del Estado Hospital Mental de Antioquia María Upegui — HOMO</t>
  </si>
  <si>
    <t>Prestación de servicios profesionales para el apoyo de la supervisión en el proceso de interventoría integral en la construcción DE LA ETAPA IV FASE II – EDIFICIO HOSPITAL MENTAL DE ANTIOQUIA – HOMO en el marco de la reposición de la infraestructura física y apoyo a la supervisión de contratos de mantenimiento preventivo, correctivo y sus derivados para la infraestructura física</t>
  </si>
  <si>
    <t>Prestar servicios profesionales de apoyo Administrativo a los procedimientos contractuales y otros a la Oficina jurídica de la Empresa Social del Estado Hospital Mental de Antioquia — HOMO</t>
  </si>
  <si>
    <t>Prestar servicios profesionales Jurídicos y Administrativos de acuerdo a las necesidades de la Empresa Social del Estado Hospital Mental de Antioquia María Upegui— HOMO</t>
  </si>
  <si>
    <t>Prestación servicios profesionales para el apoyo de Estudios Clínicos de acuerdo a las necesidades de la E.S.E Hospital Mental de Antioquia en el centro de investigaciones</t>
  </si>
  <si>
    <t>Prestación de servicios profesionales en psicología clínica, especializada en niños y adolescentes de acuerdo a las necesidades de la E.S.E Hospital Mental de Antioquia</t>
  </si>
  <si>
    <t>Prestación de servicios profesionales especializados en Psiquiatría, de acuerdo a las necesidades de la ESE Hospital Mental de Antioquia María Upegui”</t>
  </si>
  <si>
    <t>Prestación de servicios profesionales para el apoyo  de Estudios Clínicos en la administración y gestión de los procesos del Centro de Investigación, de la E.S.E Hospital Mental de Antioquia y atención de Neuropsicología clínica y aplicación de pruebas a los pacientes que así lo requieran”</t>
  </si>
  <si>
    <t>Prestación de servicios profesionales especializados en Psiquiatría, de acuerdo a las necesidades de la ESE Hospital Mental de Antioquia María Upegui.</t>
  </si>
  <si>
    <t>Prestar los servicios profesionales de asesoría jurídica transversal a la Gerencia y staff directivo de la ESE Hospital Mental de Antioquia María Upegui — HOMO</t>
  </si>
  <si>
    <t>Prestación de servicios profesionales de Epidemiología para apoyar los procesos científicos y metodológicos del Comité de Ética en Investigación de la E.S.E. Hospital Mental de Antioquia María Upegui – HOMO</t>
  </si>
  <si>
    <t>: Prestar servicios profesionales especializados en Psiquiatría Infantil para el servicio de hospitalización de niños y adolescentes y de acuerdo a las necesidades de la E.S.E Hospital Mental de Antioquia María Upegui</t>
  </si>
  <si>
    <t>: Prestar servicios profesionales para la implementación, ejecución de estrategias de mercadeo con un buen relacionamiento institucional y ejecutar el plan de bienestar e incentivo laboral de la E.S.E. Hospital Mental de Antioquia María Upegui – HOMO</t>
  </si>
  <si>
    <t>Prestación de servicios Profesionales “Prestar servicios profesionales de Abogado para la asesoría, Apoyo y acompañamiento de la oficina de Gestión de Talento Humano en temas de pasivo pensional, cuotas partes, PASIVOCOL y SICUOTAS, de la ESE HOMO</t>
  </si>
  <si>
    <t xml:space="preserve">Prestación de servicios profesionales especializados en psiquiatría para  la ejecución del Contrato interadministrativo 4600100667 de 2024, celebrado entre la ESE HOSPITAL MENTAL DE ANTIOQUIA y la Secretaria de Inclusión Social, Familia y Derechos Humanos de la Alcaldía de Medellín; para la atención con enfoque integral especializado a NNA con patología dual </t>
  </si>
  <si>
    <t>Prestación de servicios profesionales como ingeniero de sistemas, para el apoyo profesional requerido, así como las funciones, infraestructura de hardware y software que actualmente se tenga en operación en le Empresa Social del Estado Hospital Mental de Antioquia Maria Upegui HOMO</t>
  </si>
  <si>
    <r>
      <t>Prestación de los Servicios Profesionales  en Trabajo Social, Desarrollo Familiar o Psicología, de acuerdo a las necesidades de la ESE Hospital Mental de Antioquia María Upegui – HOMO</t>
    </r>
    <r>
      <rPr>
        <sz val="11.5"/>
        <color theme="1"/>
        <rFont val="Arial Narrow"/>
        <family val="2"/>
      </rPr>
      <t xml:space="preserve"> </t>
    </r>
  </si>
  <si>
    <t>Prestación de servicios profesionales como abogado para la asesoría y apoyo técnico al Comité de Ética en todos los aspectos legales que puedan surgir en la evaluación de un protocolo de investigación en el marco de las actividades y los procesos científicos y metodológicos del Comité de Ética en Investigación de la  E.S.E. Hospital Mental de Antioquia María Upegui - HOMO</t>
  </si>
  <si>
    <t>Prestar servicios profesionales especializados en Psiquiatría Infantil para el servicio de hospitalización de niños y adolescentes y de acuerdo a las necesidades de la E.S.E Hospital Mental de Antioquia</t>
  </si>
  <si>
    <t>Prestar servicios profesionales para el fortalecimiento de la gestión del conocimiento, la investigación y la innovación institucional a través del centro de investigación y los convenios docencia servicio ejecutados por la ESE Hospital Mental de Antioquia María Upegui HOMO</t>
  </si>
  <si>
    <r>
      <t xml:space="preserve">: </t>
    </r>
    <r>
      <rPr>
        <sz val="11"/>
        <color theme="1"/>
        <rFont val="Arial Narrow"/>
        <family val="2"/>
      </rPr>
      <t>Prestación de servicios profesionales de apoyo a los procesos del  área de Contabilidad de acuerdo a las necesidades de la Empresa Social del Estado Hospital Mental de Antioquia María Upegui — HOMO</t>
    </r>
  </si>
  <si>
    <t>Prestación de servicios profesionales para la asesoría y apoyo técnico en el área de Química Farmacéutica en el marco de las actividades y los procesos científicos y metodológicos del Comité de Ética en Investigación de la  E.S.E. Hospital Mental de Antioquia</t>
  </si>
  <si>
    <t>Prestación de servicios profesionales de Médico Psiquiatra con maestría en bioética y bioderecho para apoyar los procesos científicos y metodológicos del Comité de Ética en Investigación de la E.S.E. Hospital Mental de Antioquia María Upegui – HOMO</t>
  </si>
  <si>
    <t>Prestar servicios profesionales al área de presupuesto de acuerdo a las necesidades de la Empresa Social del Estado Hospital Mental de Antioquia María Upegui — HOMO</t>
  </si>
  <si>
    <t>Prestación de servicios profesional o maestro en artes, para la atención integral a NNA con patología dual, sus familias y de la Unidad de Niñez dentro de la ejecución del Contrato interadministrativo 4600100667 de 2024, celebrado entre la ESE HOSPITAL MENTAL DE ANTIOQUIA y la Secretaria de Inclusión Social, Familia y Derechos Humanos de la Alcaldía de Medellín; para la atención integral a Niños, Niñas y Adolescentes con trastornos mentales a través de atención especializada</t>
  </si>
  <si>
    <t>Prestación de servicios profesionales como Terapeuta ocupacional para la ejecución del Contrato interadministrativo 4600100667 de 2024, celebrado entre la ESE HOSPITAL MENTAL DE ANTIOQUIA y la Secretaria de Inclusión Social, Familia y Derechos Humanos de la Alcaldía de Medellín; para la atención con enfoque integral especializado a NNA con patología dual</t>
  </si>
  <si>
    <t>Prestación de servicios profesionales para la pedagogía, para la atención integral a NNA con patología dual, dentro de la ejecución del Contrato interadministrativo 4600100667 de 2024 celebrado entre la ESE HOSPITAL MENTAL DE ANTIOQUIA y la Secretaria de Inclusión Social, Familia y Derechos Humanos de la Alcaldía de Medellín</t>
  </si>
  <si>
    <t>Prestación de servicios profesionales como Trabajador (a) Social o desarrollo familiar para la ejecución del Contrato interadministrativo No. 4600100667 de 2024, para la atención con enfoque integral especializado a NNA con patología dual.</t>
  </si>
  <si>
    <t xml:space="preserve">Prestación de servicios profesionales especializados en psiquiatría para  la ejecución del Contrato interadministrativo 4600100667 de 2024, celebrado entre la ESE HOSPITAL MENTAL DE ANTIOQUIA y la Secretaria </t>
  </si>
  <si>
    <r>
      <t>“</t>
    </r>
    <r>
      <rPr>
        <sz val="11.5"/>
        <color theme="1"/>
        <rFont val="Arial Narrow"/>
        <family val="2"/>
      </rPr>
      <t>Prestación de servicios profesionales para la pedagogía, para la atención integral a NNA con patología dual,  dentro de la ejecución del Contrato interadministrativo 4600100667 de 2024   celebrado entre la ESE HOSPITAL MENTAL DE ANTIOQUIA y la Secretaria de Inclusión Social, Familia y Derechos Humanos de la Alcaldía de Medellín</t>
    </r>
  </si>
  <si>
    <t>Prestación de servicios profesionales Psicólogo especialista en neuropsicología para  la ejecución del Contrato interadministrativo 4600100667 de 2024  , celebrado entre la ESE HOSPITAL MENTAL DE ANTIOQUIA y la Secretaria de Inclusión Social, Familia y Derechos Humanos de la Alcaldía de Medellín; Para la atención integral a Niños, Niñas y Adolescentes con trastornos mentales a través de atención especializada</t>
  </si>
  <si>
    <t>Prestación de servicios profesionales especializados en psiquiatría para  la ejecución del Contrato interadministrativo 4600100667 de 2024, celebrado entre la ESE HOSPITAL MENTAL DE ANTIOQUIA y la Secretaria de Inclusión Social, Familia y Derechos Humanos de la Alcaldía de Medellín; para la atención con enfoque integral especializado a NNA con patología dual</t>
  </si>
  <si>
    <r>
      <t>Prestar servicios profesionales especializados en Psiquiatría Infantil para el servicio de hospitalización de niños y adolescentes y de acuerdo a las necesidades de la E.S.E Hospital</t>
    </r>
    <r>
      <rPr>
        <sz val="10"/>
        <color theme="1"/>
        <rFont val="Arial Narrow"/>
        <family val="2"/>
      </rPr>
      <t xml:space="preserve"> Mental de Antioquia</t>
    </r>
  </si>
  <si>
    <r>
      <t>Prestar servicios profesionales de Comunicador Social, para apoyar acciones alineadas con el Plan Operativo Anual, planes de comunicaciones y de mercadeo y necesidades de las diferentes aéreas que requieran estrategias de comunicación en la ESE Hospital Mental de Antioquia María Upegui - HOMO.</t>
    </r>
    <r>
      <rPr>
        <sz val="11.5"/>
        <color theme="1"/>
        <rFont val="Arial Narrow"/>
        <family val="2"/>
      </rPr>
      <t xml:space="preserve"> </t>
    </r>
  </si>
  <si>
    <t>Prestación de servicios como TRABAJADORA SOCIAL para desarrollar las actividades en el marco del contrato interadministrativo N°4600017390 de 2024, suscrito entre el Departamento de Antioquia, cuyo objeto contractual es “brindar servicios de acogida para la protección y atención en emergencia y temporal con acompañamiento biopsicosocial y jurídico a las mujeres víctimas de violencia de género y en caso de ser necesario a su grupo familiar”</t>
  </si>
  <si>
    <t>CONVENIO MUJERES</t>
  </si>
  <si>
    <t>CONVENIO GOBIERNO</t>
  </si>
  <si>
    <t>xxxxxxxxxxxxxxxxxxxxxxx</t>
  </si>
  <si>
    <t xml:space="preserve">AMBOS </t>
  </si>
  <si>
    <t>2025CPSP001</t>
  </si>
  <si>
    <t>2025CPSP002</t>
  </si>
  <si>
    <t>2025CPSP003</t>
  </si>
  <si>
    <t>2025CPSP004</t>
  </si>
  <si>
    <t>2025CPSP005</t>
  </si>
  <si>
    <t>2025CPSP006</t>
  </si>
  <si>
    <t>2025CPSP007</t>
  </si>
  <si>
    <t>2025CPSP008</t>
  </si>
  <si>
    <t>2025CPSP009</t>
  </si>
  <si>
    <t>2025CPSP010</t>
  </si>
  <si>
    <t>2025CPSP011</t>
  </si>
  <si>
    <t>2025CPSP012</t>
  </si>
  <si>
    <t>2025CPSP013</t>
  </si>
  <si>
    <t>2025CPSP014</t>
  </si>
  <si>
    <t>2025CPSP015</t>
  </si>
  <si>
    <t>2025CPSP016</t>
  </si>
  <si>
    <t>2025CPSP017</t>
  </si>
  <si>
    <t>2025CPSP018</t>
  </si>
  <si>
    <t>2025CPSP019</t>
  </si>
  <si>
    <t>2025CPSP020</t>
  </si>
  <si>
    <t>2025CPSP021</t>
  </si>
  <si>
    <t>2025CPSP022</t>
  </si>
  <si>
    <t>2025CPSP023</t>
  </si>
  <si>
    <t>2025CPSP024</t>
  </si>
  <si>
    <t>2025CPSP025</t>
  </si>
  <si>
    <t>2025CPSP026</t>
  </si>
  <si>
    <t>2025CPSP027</t>
  </si>
  <si>
    <t>2025CPSP028</t>
  </si>
  <si>
    <t>2025CPSP029</t>
  </si>
  <si>
    <t>2025CPSP030</t>
  </si>
  <si>
    <t>2025CPSP031</t>
  </si>
  <si>
    <t>2025CPSP032</t>
  </si>
  <si>
    <t>2025CPSP033</t>
  </si>
  <si>
    <t>2025CPSP034</t>
  </si>
  <si>
    <t>2025CPSP035</t>
  </si>
  <si>
    <t>2025CPSP036</t>
  </si>
  <si>
    <t>2025CPSP037</t>
  </si>
  <si>
    <t>2025CPSP038</t>
  </si>
  <si>
    <t>2025CPSP039</t>
  </si>
  <si>
    <t>2025CPSP040</t>
  </si>
  <si>
    <t>2025CPSP041</t>
  </si>
  <si>
    <t>2025CPSP042</t>
  </si>
  <si>
    <t>2025CPSP043</t>
  </si>
  <si>
    <t>2025CPSP044</t>
  </si>
  <si>
    <t>2025CPSP045</t>
  </si>
  <si>
    <t>2025CPSP046</t>
  </si>
  <si>
    <t>2025CPSP047</t>
  </si>
  <si>
    <t>2025CPSP048</t>
  </si>
  <si>
    <t>2025CPSP049</t>
  </si>
  <si>
    <t>2025CPSP050</t>
  </si>
  <si>
    <t>2025CPSP051</t>
  </si>
  <si>
    <t>2025CPSP052</t>
  </si>
  <si>
    <t>2025CPSP053</t>
  </si>
  <si>
    <t>2025CPSP054</t>
  </si>
  <si>
    <t>2025CPSP055</t>
  </si>
  <si>
    <t>2025CPSP056</t>
  </si>
  <si>
    <t>2025CPSP057</t>
  </si>
  <si>
    <t>2025CPSP058</t>
  </si>
  <si>
    <t>2025CPSP059</t>
  </si>
  <si>
    <t>2025CPSP060</t>
  </si>
  <si>
    <t>2025CPSP061</t>
  </si>
  <si>
    <t>2025CPSP062</t>
  </si>
  <si>
    <t>2025CPSP063</t>
  </si>
  <si>
    <t>2025CPSP064</t>
  </si>
  <si>
    <t>2025CPSP065</t>
  </si>
  <si>
    <t>2025CPSP066</t>
  </si>
  <si>
    <t>2025CPSP067</t>
  </si>
  <si>
    <t>2025CPSP068</t>
  </si>
  <si>
    <t>2025CPSP069</t>
  </si>
  <si>
    <t>2025CPSP070</t>
  </si>
  <si>
    <t>2025CPSP071</t>
  </si>
  <si>
    <t>2025CPSP072</t>
  </si>
  <si>
    <t>2025CPSP073</t>
  </si>
  <si>
    <t>2025CPSP074</t>
  </si>
  <si>
    <t>2025CPSP075</t>
  </si>
  <si>
    <t>2025CPSP076</t>
  </si>
  <si>
    <t>2025CPSP077</t>
  </si>
  <si>
    <t>2025CPSP078</t>
  </si>
  <si>
    <t>2025CPSP079</t>
  </si>
  <si>
    <t>2025CPSP080</t>
  </si>
  <si>
    <t>2025CPSP081</t>
  </si>
  <si>
    <t>2025CPSP082</t>
  </si>
  <si>
    <t>2025CPSP083</t>
  </si>
  <si>
    <t>2025CPSP084</t>
  </si>
  <si>
    <t>2025CPSP085</t>
  </si>
  <si>
    <t>2025CPSP086</t>
  </si>
  <si>
    <t>2025CPSP087</t>
  </si>
  <si>
    <t>2025CPSP088</t>
  </si>
  <si>
    <t>2025CPSP089</t>
  </si>
  <si>
    <t>2025CPSP090</t>
  </si>
  <si>
    <t>2025CPSP091</t>
  </si>
  <si>
    <t>2025CPSP092</t>
  </si>
  <si>
    <t>2025CPSP093</t>
  </si>
  <si>
    <t>2025CPSP094</t>
  </si>
  <si>
    <t>2025CPSP095</t>
  </si>
  <si>
    <t>2025CPSP096</t>
  </si>
  <si>
    <t>2025CPSP097</t>
  </si>
  <si>
    <t>2025CPSP098</t>
  </si>
  <si>
    <t>2025CPSP099</t>
  </si>
  <si>
    <t>2025CPSP100</t>
  </si>
  <si>
    <t>2025CPSP101</t>
  </si>
  <si>
    <t>2025CPSP102</t>
  </si>
  <si>
    <t>2025CPSP103</t>
  </si>
  <si>
    <t>2025CPSP104</t>
  </si>
  <si>
    <t>2025CPSP105</t>
  </si>
  <si>
    <t>2025CPSP106</t>
  </si>
  <si>
    <t>2025CPSP107</t>
  </si>
  <si>
    <t>2025CPSP108</t>
  </si>
  <si>
    <t>2025CPSP109</t>
  </si>
  <si>
    <t>2025CPSP110</t>
  </si>
  <si>
    <t>2025CPSP111</t>
  </si>
  <si>
    <t>2025CPSP112</t>
  </si>
  <si>
    <t>2025CPSP113</t>
  </si>
  <si>
    <t>2025CPSP114</t>
  </si>
  <si>
    <t>2025CPSP115</t>
  </si>
  <si>
    <t>2025CPSP116</t>
  </si>
  <si>
    <t>2025CPSP117</t>
  </si>
  <si>
    <t>2025CPSP118</t>
  </si>
  <si>
    <t>2025CPSP119</t>
  </si>
  <si>
    <t>2025CPSP120</t>
  </si>
  <si>
    <t>2025CPSP121</t>
  </si>
  <si>
    <t>2025CPSP122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</si>
</sst>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_(&quot;$&quot;\ * \(#,##0\);_(&quot;$&quot;\ * &quot;-&quot;??_);_(@_)"/>
    <numFmt numFmtId="166" formatCode="_-&quot;$&quot;\ * #,##0_-;\-&quot;$&quot;\ * #,##0_-;_-&quot;$&quot;\ * &quot;-&quot;??_-;_-@_-"/>
    <numFmt numFmtId="167" formatCode="[$$-240A]\ #,##0;[Red][$$-240A]\ #,##0"/>
    <numFmt numFmtId="168" formatCode="_-[$$-240A]\ * #,##0_-;\-[$$-240A]\ * #,##0_-;_-[$$-240A]\ * &quot;-&quot;??_-;_-@_-"/>
  </numFmts>
  <fonts count="42" x14ac:knownFonts="1">
    <font>
      <sz val="11"/>
      <color theme="1"/>
      <name val="Calibri"/>
      <family val="2"/>
      <scheme val="minor"/>
    </font>
    <font>
      <sz val="11"/>
      <color theme="1"/>
      <name val="Calibri"/>
      <family val="2"/>
      <scheme val="minor"/>
    </font>
    <font>
      <sz val="10"/>
      <name val="Arial"/>
      <family val="2"/>
    </font>
    <font>
      <sz val="8"/>
      <name val="Arial"/>
      <family val="2"/>
    </font>
    <font>
      <sz val="8"/>
      <color indexed="81"/>
      <name val="Arial Narrow"/>
      <family val="2"/>
    </font>
    <font>
      <sz val="9"/>
      <color indexed="81"/>
      <name val="Tahoma"/>
      <family val="2"/>
    </font>
    <font>
      <sz val="16"/>
      <color theme="1"/>
      <name val="Arial"/>
      <family val="2"/>
    </font>
    <font>
      <b/>
      <sz val="10"/>
      <name val="Arial Narrow"/>
      <family val="2"/>
    </font>
    <font>
      <sz val="10"/>
      <name val="Arial Narrow"/>
      <family val="2"/>
    </font>
    <font>
      <b/>
      <sz val="18"/>
      <name val="Calibri"/>
      <family val="2"/>
      <scheme val="minor"/>
    </font>
    <font>
      <sz val="11"/>
      <color theme="1"/>
      <name val="Arial"/>
      <family val="2"/>
    </font>
    <font>
      <b/>
      <sz val="11"/>
      <color rgb="FF385723"/>
      <name val="Arial"/>
      <family val="2"/>
    </font>
    <font>
      <b/>
      <sz val="14"/>
      <color rgb="FF385723"/>
      <name val="Arial"/>
      <family val="2"/>
    </font>
    <font>
      <sz val="11"/>
      <name val="Calibri"/>
      <family val="2"/>
      <scheme val="minor"/>
    </font>
    <font>
      <b/>
      <sz val="11"/>
      <name val="Calibri"/>
      <family val="2"/>
      <scheme val="minor"/>
    </font>
    <font>
      <sz val="11"/>
      <color theme="1"/>
      <name val="Cambria"/>
      <family val="1"/>
    </font>
    <font>
      <b/>
      <sz val="11"/>
      <color theme="1"/>
      <name val="Calibri"/>
      <family val="2"/>
      <scheme val="minor"/>
    </font>
    <font>
      <b/>
      <sz val="14"/>
      <color rgb="FF385723"/>
      <name val="Cambria"/>
      <family val="1"/>
    </font>
    <font>
      <b/>
      <sz val="14"/>
      <name val="Cambria"/>
      <family val="1"/>
    </font>
    <font>
      <sz val="14"/>
      <color rgb="FF000000"/>
      <name val="Cambria"/>
      <family val="1"/>
    </font>
    <font>
      <sz val="14"/>
      <name val="Cambria"/>
      <family val="1"/>
    </font>
    <font>
      <b/>
      <sz val="14"/>
      <color theme="1"/>
      <name val="Cambria"/>
      <family val="1"/>
    </font>
    <font>
      <sz val="14"/>
      <color rgb="FFFF0000"/>
      <name val="Cambria"/>
      <family val="1"/>
    </font>
    <font>
      <vertAlign val="superscript"/>
      <sz val="14"/>
      <color theme="1"/>
      <name val="Cambria"/>
      <family val="1"/>
    </font>
    <font>
      <b/>
      <sz val="14"/>
      <color theme="9" tint="-0.499984740745262"/>
      <name val="Cambria"/>
      <family val="1"/>
    </font>
    <font>
      <sz val="14"/>
      <color theme="9" tint="-0.499984740745262"/>
      <name val="Cambria"/>
      <family val="1"/>
    </font>
    <font>
      <sz val="11"/>
      <color theme="1"/>
      <name val="Arial Narrow"/>
      <family val="2"/>
    </font>
    <font>
      <sz val="12"/>
      <color theme="1"/>
      <name val="Arial Narrow"/>
      <family val="2"/>
    </font>
    <font>
      <sz val="9"/>
      <color theme="1"/>
      <name val="Arial"/>
      <family val="2"/>
    </font>
    <font>
      <b/>
      <sz val="8"/>
      <name val="Arial"/>
      <family val="2"/>
    </font>
    <font>
      <sz val="11"/>
      <name val="Cambria"/>
      <family val="1"/>
    </font>
    <font>
      <sz val="11"/>
      <color rgb="FF000000"/>
      <name val="Arial Narrow"/>
      <family val="2"/>
    </font>
    <font>
      <b/>
      <sz val="11"/>
      <color theme="1"/>
      <name val="Arial Narrow"/>
      <family val="2"/>
    </font>
    <font>
      <sz val="11.5"/>
      <color theme="1"/>
      <name val="Arial Narrow"/>
      <family val="2"/>
    </font>
    <font>
      <sz val="11.5"/>
      <color rgb="FF000000"/>
      <name val="Arial Narrow"/>
      <family val="2"/>
    </font>
    <font>
      <sz val="12"/>
      <name val="Arial"/>
      <family val="2"/>
    </font>
    <font>
      <sz val="12"/>
      <color rgb="FF000000"/>
      <name val="Arial Narrow"/>
      <family val="2"/>
    </font>
    <font>
      <b/>
      <sz val="11"/>
      <color rgb="FFFF0000"/>
      <name val="Calibri"/>
      <family val="2"/>
      <scheme val="minor"/>
    </font>
    <font>
      <sz val="10"/>
      <color theme="1"/>
      <name val="Arial Narrow"/>
      <family val="2"/>
    </font>
    <font>
      <sz val="11"/>
      <color rgb="FF000000"/>
      <name val="Arial"/>
      <family val="2"/>
    </font>
    <font>
      <sz val="8"/>
      <color rgb="FF000000"/>
      <name val="Arial Narrow"/>
      <family val="2"/>
    </font>
    <font>
      <b/>
      <sz val="24"/>
      <color theme="1"/>
      <name val="Arial Narrow"/>
      <family val="2"/>
    </font>
  </fonts>
  <fills count="1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59999389629810485"/>
        <bgColor indexed="65"/>
      </patternFill>
    </fill>
    <fill>
      <patternFill patternType="solid">
        <fgColor theme="4"/>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rgb="FFFFFFFF"/>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s>
  <cellStyleXfs count="28">
    <xf numFmtId="0" fontId="0" fillId="0" borderId="0"/>
    <xf numFmtId="0" fontId="2" fillId="0" borderId="0"/>
    <xf numFmtId="16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1" fillId="8" borderId="0" applyNumberFormat="0" applyBorder="0" applyAlignment="0" applyProtection="0"/>
  </cellStyleXfs>
  <cellXfs count="202">
    <xf numFmtId="0" fontId="0" fillId="0" borderId="0" xfId="0"/>
    <xf numFmtId="0" fontId="3" fillId="0" borderId="0" xfId="0" applyFont="1" applyFill="1" applyBorder="1"/>
    <xf numFmtId="0" fontId="6" fillId="0" borderId="0" xfId="0" applyFont="1"/>
    <xf numFmtId="3" fontId="6" fillId="0" borderId="0" xfId="0" applyNumberFormat="1" applyFont="1"/>
    <xf numFmtId="0" fontId="3" fillId="0" borderId="0" xfId="0" applyFont="1" applyBorder="1"/>
    <xf numFmtId="0" fontId="3" fillId="0" borderId="0" xfId="0" applyFont="1" applyBorder="1" applyAlignment="1">
      <alignment horizontal="center"/>
    </xf>
    <xf numFmtId="0" fontId="8" fillId="3" borderId="0" xfId="0" applyFont="1" applyFill="1"/>
    <xf numFmtId="0" fontId="8" fillId="3" borderId="0" xfId="0" applyFont="1" applyFill="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justify" vertical="center"/>
    </xf>
    <xf numFmtId="0" fontId="9" fillId="3" borderId="0" xfId="0" applyFont="1" applyFill="1" applyBorder="1" applyAlignment="1">
      <alignment vertical="center"/>
    </xf>
    <xf numFmtId="0" fontId="10" fillId="0" borderId="0" xfId="0" applyFont="1"/>
    <xf numFmtId="0" fontId="11" fillId="3" borderId="2" xfId="0" applyFont="1" applyFill="1" applyBorder="1" applyAlignment="1">
      <alignment horizontal="center" vertical="center" wrapText="1" readingOrder="1"/>
    </xf>
    <xf numFmtId="0" fontId="11" fillId="3" borderId="0" xfId="0" applyFont="1" applyFill="1" applyBorder="1" applyAlignment="1">
      <alignment horizontal="center" vertical="center" wrapText="1" readingOrder="1"/>
    </xf>
    <xf numFmtId="1" fontId="7" fillId="5" borderId="16" xfId="0" applyNumberFormat="1" applyFont="1" applyFill="1" applyBorder="1" applyAlignment="1">
      <alignment horizontal="center" vertical="center"/>
    </xf>
    <xf numFmtId="0" fontId="7" fillId="5" borderId="17" xfId="0" applyFont="1" applyFill="1" applyBorder="1" applyAlignment="1">
      <alignment horizontal="center" vertical="center"/>
    </xf>
    <xf numFmtId="0" fontId="7" fillId="5" borderId="18" xfId="0" applyFont="1" applyFill="1" applyBorder="1" applyAlignment="1">
      <alignment horizontal="center" vertical="center" wrapText="1"/>
    </xf>
    <xf numFmtId="0" fontId="15" fillId="0" borderId="0" xfId="0" applyFont="1" applyFill="1" applyBorder="1" applyAlignment="1">
      <alignment horizontal="left" vertical="top"/>
    </xf>
    <xf numFmtId="0" fontId="15" fillId="0" borderId="0" xfId="0" applyFont="1" applyFill="1" applyBorder="1" applyAlignment="1">
      <alignment horizontal="left" vertical="top" wrapText="1"/>
    </xf>
    <xf numFmtId="14" fontId="15" fillId="0" borderId="0" xfId="0" applyNumberFormat="1" applyFont="1" applyFill="1" applyBorder="1" applyAlignment="1">
      <alignment horizontal="left" vertical="top"/>
    </xf>
    <xf numFmtId="0" fontId="17" fillId="3" borderId="2" xfId="0" applyFont="1" applyFill="1" applyBorder="1" applyAlignment="1">
      <alignment horizontal="center" vertical="center" wrapText="1" readingOrder="1"/>
    </xf>
    <xf numFmtId="0" fontId="17" fillId="3" borderId="0" xfId="0" applyFont="1" applyFill="1" applyBorder="1" applyAlignment="1">
      <alignment horizontal="center" vertical="center" wrapText="1" readingOrder="1"/>
    </xf>
    <xf numFmtId="0" fontId="19" fillId="5" borderId="1" xfId="0" applyFont="1" applyFill="1" applyBorder="1" applyAlignment="1">
      <alignment horizontal="left" vertical="center" wrapText="1" readingOrder="1"/>
    </xf>
    <xf numFmtId="0" fontId="19" fillId="3" borderId="1" xfId="0" applyFont="1" applyFill="1" applyBorder="1" applyAlignment="1">
      <alignment horizontal="left" vertical="center" wrapText="1" readingOrder="1"/>
    </xf>
    <xf numFmtId="0" fontId="22" fillId="5" borderId="1" xfId="0" applyFont="1" applyFill="1" applyBorder="1" applyAlignment="1">
      <alignment horizontal="left" vertical="center" wrapText="1" readingOrder="1"/>
    </xf>
    <xf numFmtId="0" fontId="23" fillId="3" borderId="0" xfId="0" applyFont="1" applyFill="1" applyBorder="1" applyAlignment="1">
      <alignment horizontal="center" vertical="center"/>
    </xf>
    <xf numFmtId="0" fontId="21" fillId="3" borderId="0" xfId="0" applyFont="1" applyFill="1" applyBorder="1" applyAlignment="1">
      <alignment horizontal="center" vertical="center"/>
    </xf>
    <xf numFmtId="1" fontId="24" fillId="6" borderId="10" xfId="0" applyNumberFormat="1" applyFont="1" applyFill="1" applyBorder="1" applyAlignment="1">
      <alignment horizontal="center" vertical="center" wrapText="1"/>
    </xf>
    <xf numFmtId="165" fontId="13" fillId="3" borderId="0" xfId="2" applyNumberFormat="1" applyFont="1" applyFill="1"/>
    <xf numFmtId="165" fontId="14" fillId="5" borderId="17" xfId="2" applyNumberFormat="1" applyFont="1" applyFill="1" applyBorder="1" applyAlignment="1">
      <alignment horizontal="center" vertical="center"/>
    </xf>
    <xf numFmtId="165" fontId="13" fillId="0" borderId="0" xfId="2" applyNumberFormat="1" applyFont="1" applyBorder="1"/>
    <xf numFmtId="42" fontId="20" fillId="5" borderId="1" xfId="3" applyFont="1" applyFill="1" applyBorder="1" applyAlignment="1">
      <alignment horizontal="right" vertical="center" wrapText="1"/>
    </xf>
    <xf numFmtId="42" fontId="20" fillId="3" borderId="1" xfId="3" applyFont="1" applyFill="1" applyBorder="1" applyAlignment="1">
      <alignment horizontal="right" vertical="center" wrapText="1"/>
    </xf>
    <xf numFmtId="42" fontId="19" fillId="5" borderId="1" xfId="3" applyFont="1" applyFill="1" applyBorder="1" applyAlignment="1">
      <alignment horizontal="right" vertical="center"/>
    </xf>
    <xf numFmtId="42" fontId="20" fillId="3" borderId="0" xfId="3" applyFont="1" applyFill="1" applyBorder="1" applyAlignment="1">
      <alignment horizontal="center" vertical="center" wrapText="1"/>
    </xf>
    <xf numFmtId="42" fontId="24" fillId="6" borderId="11" xfId="3" applyFont="1" applyFill="1" applyBorder="1" applyAlignment="1">
      <alignment horizontal="right" vertical="center" wrapText="1"/>
    </xf>
    <xf numFmtId="42" fontId="18" fillId="3" borderId="3" xfId="3" applyFont="1" applyFill="1" applyBorder="1" applyAlignment="1">
      <alignment horizontal="right" vertical="center" wrapText="1"/>
    </xf>
    <xf numFmtId="3" fontId="21" fillId="0" borderId="5" xfId="0" applyNumberFormat="1" applyFont="1" applyBorder="1" applyAlignment="1">
      <alignment horizontal="center"/>
    </xf>
    <xf numFmtId="3" fontId="20" fillId="5" borderId="1" xfId="0" applyNumberFormat="1" applyFont="1" applyFill="1" applyBorder="1" applyAlignment="1">
      <alignment horizontal="center" vertical="center" wrapText="1"/>
    </xf>
    <xf numFmtId="3" fontId="20" fillId="3" borderId="1" xfId="0" applyNumberFormat="1" applyFont="1" applyFill="1" applyBorder="1" applyAlignment="1">
      <alignment horizontal="center" vertical="center" wrapText="1"/>
    </xf>
    <xf numFmtId="0" fontId="15" fillId="0" borderId="0" xfId="0" applyNumberFormat="1" applyFont="1" applyFill="1" applyBorder="1" applyAlignment="1">
      <alignment horizontal="left" vertical="top"/>
    </xf>
    <xf numFmtId="0" fontId="16" fillId="3" borderId="1" xfId="0" applyFont="1" applyFill="1" applyBorder="1" applyAlignment="1">
      <alignment horizontal="left" vertical="top" wrapText="1"/>
    </xf>
    <xf numFmtId="1" fontId="7" fillId="5" borderId="19" xfId="0" applyNumberFormat="1" applyFont="1" applyFill="1" applyBorder="1" applyAlignment="1">
      <alignment horizontal="center" vertical="center"/>
    </xf>
    <xf numFmtId="0" fontId="7" fillId="5" borderId="20" xfId="0" applyFont="1" applyFill="1" applyBorder="1" applyAlignment="1">
      <alignment horizontal="center" vertical="center"/>
    </xf>
    <xf numFmtId="0" fontId="18" fillId="4" borderId="1" xfId="0" applyFont="1" applyFill="1" applyBorder="1" applyAlignment="1">
      <alignment horizontal="center" vertical="center" wrapText="1" readingOrder="1"/>
    </xf>
    <xf numFmtId="166" fontId="0" fillId="0" borderId="1" xfId="8" applyNumberFormat="1" applyFont="1" applyFill="1" applyBorder="1"/>
    <xf numFmtId="166" fontId="0" fillId="0" borderId="1" xfId="8" applyNumberFormat="1" applyFont="1" applyFill="1" applyBorder="1" applyAlignment="1">
      <alignment wrapText="1"/>
    </xf>
    <xf numFmtId="0" fontId="19" fillId="0" borderId="1" xfId="0" applyFont="1" applyFill="1" applyBorder="1" applyAlignment="1">
      <alignment horizontal="left" vertical="center" wrapText="1" readingOrder="1"/>
    </xf>
    <xf numFmtId="3" fontId="20" fillId="0" borderId="1" xfId="0" applyNumberFormat="1" applyFont="1" applyFill="1" applyBorder="1" applyAlignment="1">
      <alignment horizontal="center" vertical="center" wrapText="1"/>
    </xf>
    <xf numFmtId="42" fontId="20" fillId="0" borderId="1" xfId="3" applyFont="1" applyFill="1" applyBorder="1" applyAlignment="1">
      <alignment horizontal="right" vertical="center" wrapText="1"/>
    </xf>
    <xf numFmtId="42" fontId="6" fillId="0" borderId="0" xfId="0" applyNumberFormat="1" applyFont="1"/>
    <xf numFmtId="0" fontId="3" fillId="0" borderId="0" xfId="0" applyFont="1" applyFill="1" applyBorder="1" applyAlignment="1">
      <alignment horizontal="left" vertical="top"/>
    </xf>
    <xf numFmtId="0" fontId="27" fillId="0" borderId="1" xfId="0" applyFont="1" applyBorder="1" applyAlignment="1">
      <alignment wrapText="1"/>
    </xf>
    <xf numFmtId="0" fontId="0" fillId="0" borderId="1" xfId="0" applyFill="1" applyBorder="1"/>
    <xf numFmtId="14" fontId="0" fillId="0" borderId="1" xfId="0" applyNumberFormat="1" applyFill="1" applyBorder="1"/>
    <xf numFmtId="0" fontId="0" fillId="0" borderId="1" xfId="0" applyFill="1" applyBorder="1" applyAlignment="1">
      <alignment wrapText="1"/>
    </xf>
    <xf numFmtId="0" fontId="26" fillId="0" borderId="1" xfId="0" applyFont="1" applyFill="1" applyBorder="1" applyAlignment="1">
      <alignment wrapText="1"/>
    </xf>
    <xf numFmtId="0" fontId="7" fillId="5" borderId="21" xfId="0" applyFont="1" applyFill="1" applyBorder="1" applyAlignment="1">
      <alignment horizontal="center" vertical="center"/>
    </xf>
    <xf numFmtId="0" fontId="0" fillId="0" borderId="0" xfId="0" applyFill="1"/>
    <xf numFmtId="0" fontId="26" fillId="0" borderId="1" xfId="0" applyFont="1" applyFill="1" applyBorder="1" applyAlignment="1">
      <alignment horizontal="left" vertical="justify" wrapText="1"/>
    </xf>
    <xf numFmtId="0" fontId="7" fillId="5" borderId="1" xfId="0" applyFont="1" applyFill="1" applyBorder="1" applyAlignment="1">
      <alignment horizontal="center" vertical="center" wrapText="1"/>
    </xf>
    <xf numFmtId="0" fontId="8" fillId="0" borderId="0" xfId="0" applyFont="1" applyFill="1"/>
    <xf numFmtId="42" fontId="8" fillId="0" borderId="0" xfId="3" applyFont="1" applyFill="1"/>
    <xf numFmtId="165" fontId="13" fillId="0" borderId="0" xfId="2" applyNumberFormat="1" applyFont="1" applyFill="1"/>
    <xf numFmtId="0" fontId="8" fillId="0" borderId="0" xfId="0" applyFont="1" applyFill="1" applyAlignment="1">
      <alignment horizontal="center" vertical="center" wrapText="1"/>
    </xf>
    <xf numFmtId="0" fontId="16" fillId="0" borderId="1" xfId="27" applyFont="1" applyFill="1" applyBorder="1" applyAlignment="1">
      <alignment horizontal="center" vertical="center" wrapText="1"/>
    </xf>
    <xf numFmtId="42" fontId="16" fillId="0" borderId="1" xfId="3" applyFont="1" applyFill="1" applyBorder="1" applyAlignment="1">
      <alignment horizontal="center" vertical="center" wrapText="1"/>
    </xf>
    <xf numFmtId="166" fontId="16" fillId="0" borderId="1" xfId="3" applyNumberFormat="1" applyFont="1" applyFill="1" applyBorder="1" applyAlignment="1">
      <alignment horizontal="center" vertical="center" wrapText="1"/>
    </xf>
    <xf numFmtId="0" fontId="0" fillId="0" borderId="0" xfId="0" applyFont="1" applyFill="1" applyAlignment="1">
      <alignment wrapText="1"/>
    </xf>
    <xf numFmtId="0" fontId="0" fillId="0" borderId="0" xfId="0" applyFill="1" applyAlignment="1">
      <alignment wrapText="1"/>
    </xf>
    <xf numFmtId="166" fontId="0" fillId="0" borderId="0" xfId="3" applyNumberFormat="1" applyFont="1" applyFill="1"/>
    <xf numFmtId="0" fontId="0" fillId="0" borderId="0" xfId="0" applyFill="1" applyAlignment="1">
      <alignment horizontal="center" vertical="center" wrapText="1"/>
    </xf>
    <xf numFmtId="42" fontId="0" fillId="0" borderId="0" xfId="3" applyFont="1" applyFill="1"/>
    <xf numFmtId="0" fontId="26" fillId="0" borderId="1" xfId="0" applyFont="1" applyBorder="1" applyAlignment="1">
      <alignment horizontal="center" vertical="center" wrapText="1"/>
    </xf>
    <xf numFmtId="166" fontId="29" fillId="0" borderId="0" xfId="0" applyNumberFormat="1" applyFont="1" applyBorder="1"/>
    <xf numFmtId="0" fontId="29" fillId="0" borderId="0" xfId="0" applyFont="1" applyBorder="1"/>
    <xf numFmtId="0" fontId="6" fillId="0" borderId="0" xfId="0" applyFont="1" applyFill="1"/>
    <xf numFmtId="42" fontId="6" fillId="0" borderId="0" xfId="0" applyNumberFormat="1" applyFont="1" applyFill="1"/>
    <xf numFmtId="0" fontId="6" fillId="0" borderId="0" xfId="0" applyFont="1" applyFill="1" applyAlignment="1">
      <alignment horizontal="left"/>
    </xf>
    <xf numFmtId="42" fontId="6" fillId="0" borderId="0" xfId="0" applyNumberFormat="1" applyFont="1" applyFill="1" applyAlignment="1">
      <alignment horizontal="left"/>
    </xf>
    <xf numFmtId="1" fontId="7" fillId="5" borderId="1" xfId="0" applyNumberFormat="1" applyFont="1" applyFill="1" applyBorder="1" applyAlignment="1">
      <alignment horizontal="center" vertical="center"/>
    </xf>
    <xf numFmtId="0" fontId="7" fillId="5" borderId="1" xfId="0" applyFont="1" applyFill="1" applyBorder="1" applyAlignment="1">
      <alignment horizontal="center" vertical="center"/>
    </xf>
    <xf numFmtId="165" fontId="14" fillId="5" borderId="1" xfId="2" applyNumberFormat="1" applyFont="1" applyFill="1" applyBorder="1" applyAlignment="1">
      <alignment horizontal="center" vertical="center"/>
    </xf>
    <xf numFmtId="0" fontId="26" fillId="0" borderId="1" xfId="0" applyFont="1" applyBorder="1" applyAlignment="1">
      <alignment wrapText="1"/>
    </xf>
    <xf numFmtId="14" fontId="0" fillId="0" borderId="1" xfId="0" applyNumberFormat="1" applyBorder="1"/>
    <xf numFmtId="0" fontId="3" fillId="0" borderId="1" xfId="0" applyFont="1" applyBorder="1"/>
    <xf numFmtId="0" fontId="0" fillId="0" borderId="1" xfId="0" applyBorder="1"/>
    <xf numFmtId="3" fontId="30" fillId="0" borderId="1" xfId="2" applyNumberFormat="1" applyFont="1" applyBorder="1" applyAlignment="1">
      <alignment vertical="top"/>
    </xf>
    <xf numFmtId="3" fontId="0" fillId="0" borderId="1" xfId="0" applyNumberFormat="1" applyBorder="1"/>
    <xf numFmtId="42" fontId="19" fillId="0" borderId="1" xfId="3" applyFont="1" applyFill="1" applyBorder="1" applyAlignment="1">
      <alignment horizontal="right" vertical="center"/>
    </xf>
    <xf numFmtId="166" fontId="3" fillId="0" borderId="0" xfId="0" applyNumberFormat="1" applyFont="1" applyBorder="1"/>
    <xf numFmtId="0" fontId="3" fillId="0" borderId="0" xfId="0" applyFont="1" applyFill="1" applyBorder="1" applyAlignment="1"/>
    <xf numFmtId="0" fontId="7" fillId="5" borderId="1" xfId="0" applyFont="1" applyFill="1" applyBorder="1" applyAlignment="1">
      <alignment horizontal="center" vertical="justify" wrapText="1"/>
    </xf>
    <xf numFmtId="14" fontId="0" fillId="0" borderId="1" xfId="0" applyNumberFormat="1" applyBorder="1" applyAlignment="1">
      <alignment horizontal="center" vertical="center"/>
    </xf>
    <xf numFmtId="0" fontId="0" fillId="0" borderId="0" xfId="0" applyFill="1" applyBorder="1" applyAlignment="1">
      <alignment wrapText="1"/>
    </xf>
    <xf numFmtId="0" fontId="27" fillId="0" borderId="0" xfId="0" applyFont="1" applyFill="1" applyBorder="1" applyAlignment="1">
      <alignment wrapText="1"/>
    </xf>
    <xf numFmtId="14" fontId="0" fillId="0" borderId="0" xfId="0" applyNumberFormat="1" applyFill="1" applyBorder="1" applyAlignment="1">
      <alignment wrapText="1"/>
    </xf>
    <xf numFmtId="0" fontId="0" fillId="0" borderId="0" xfId="0" applyBorder="1" applyAlignment="1">
      <alignment wrapText="1"/>
    </xf>
    <xf numFmtId="166" fontId="0" fillId="0" borderId="1" xfId="8" applyNumberFormat="1" applyFont="1" applyFill="1" applyBorder="1" applyAlignment="1">
      <alignment horizontal="center" vertical="center"/>
    </xf>
    <xf numFmtId="14" fontId="0" fillId="0" borderId="1" xfId="0" applyNumberFormat="1" applyBorder="1" applyAlignment="1">
      <alignment horizontal="center" vertical="center" wrapText="1"/>
    </xf>
    <xf numFmtId="0" fontId="28" fillId="0" borderId="1" xfId="0" applyFont="1" applyBorder="1" applyAlignment="1">
      <alignment wrapText="1"/>
    </xf>
    <xf numFmtId="3" fontId="3" fillId="0" borderId="0" xfId="0" applyNumberFormat="1" applyFont="1" applyBorder="1"/>
    <xf numFmtId="0" fontId="0" fillId="0" borderId="1" xfId="0" applyBorder="1" applyAlignment="1">
      <alignment wrapText="1"/>
    </xf>
    <xf numFmtId="0" fontId="27" fillId="0" borderId="1" xfId="0" applyFont="1" applyBorder="1" applyAlignment="1">
      <alignment horizontal="left" vertical="justify" wrapText="1"/>
    </xf>
    <xf numFmtId="0" fontId="0" fillId="0" borderId="1" xfId="0" applyFill="1" applyBorder="1" applyAlignment="1">
      <alignment horizontal="center" vertical="center" wrapText="1"/>
    </xf>
    <xf numFmtId="3" fontId="0" fillId="0" borderId="1" xfId="0" applyNumberFormat="1" applyFill="1" applyBorder="1" applyAlignment="1">
      <alignment horizontal="center" vertical="center" wrapText="1"/>
    </xf>
    <xf numFmtId="0" fontId="16" fillId="5" borderId="1" xfId="27" applyFont="1" applyFill="1" applyBorder="1" applyAlignment="1">
      <alignment horizontal="center" vertical="center" wrapText="1"/>
    </xf>
    <xf numFmtId="167" fontId="0" fillId="0" borderId="1" xfId="0" applyNumberFormat="1" applyBorder="1" applyAlignment="1">
      <alignment horizontal="center" vertical="center"/>
    </xf>
    <xf numFmtId="165" fontId="14" fillId="5" borderId="20" xfId="2" applyNumberFormat="1" applyFont="1" applyFill="1" applyBorder="1" applyAlignment="1">
      <alignment horizontal="center" vertical="center"/>
    </xf>
    <xf numFmtId="0" fontId="0" fillId="0" borderId="8" xfId="0" applyFill="1" applyBorder="1" applyAlignment="1">
      <alignment wrapText="1"/>
    </xf>
    <xf numFmtId="0" fontId="27" fillId="0" borderId="8" xfId="0" applyFont="1" applyFill="1" applyBorder="1" applyAlignment="1">
      <alignment wrapText="1"/>
    </xf>
    <xf numFmtId="14" fontId="0" fillId="0" borderId="8" xfId="0" applyNumberFormat="1" applyFill="1" applyBorder="1" applyAlignment="1">
      <alignment wrapText="1"/>
    </xf>
    <xf numFmtId="166" fontId="0" fillId="0" borderId="8" xfId="8" applyNumberFormat="1" applyFont="1" applyFill="1" applyBorder="1" applyAlignment="1">
      <alignment wrapText="1"/>
    </xf>
    <xf numFmtId="0" fontId="32" fillId="0" borderId="1" xfId="0" applyFont="1" applyBorder="1"/>
    <xf numFmtId="0" fontId="3" fillId="0" borderId="1" xfId="0" applyFont="1" applyFill="1" applyBorder="1"/>
    <xf numFmtId="1"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165" fontId="14" fillId="0" borderId="1" xfId="2" applyNumberFormat="1" applyFont="1" applyFill="1" applyBorder="1" applyAlignment="1">
      <alignment horizontal="center" vertical="center"/>
    </xf>
    <xf numFmtId="0" fontId="7" fillId="0" borderId="1" xfId="0" applyFont="1" applyFill="1" applyBorder="1" applyAlignment="1">
      <alignment horizontal="center" vertical="center" wrapText="1"/>
    </xf>
    <xf numFmtId="166" fontId="1" fillId="0" borderId="1" xfId="8" applyNumberFormat="1" applyFont="1" applyFill="1" applyBorder="1" applyAlignment="1">
      <alignment horizontal="center" vertical="center"/>
    </xf>
    <xf numFmtId="0" fontId="13" fillId="0" borderId="1" xfId="0" applyFont="1" applyBorder="1" applyAlignment="1">
      <alignment horizontal="center" vertical="center"/>
    </xf>
    <xf numFmtId="166" fontId="13" fillId="0" borderId="1" xfId="8" applyNumberFormat="1" applyFont="1" applyFill="1" applyBorder="1" applyAlignment="1">
      <alignment horizontal="center" vertical="center"/>
    </xf>
    <xf numFmtId="0" fontId="28" fillId="0" borderId="1" xfId="0" applyFont="1" applyBorder="1"/>
    <xf numFmtId="0" fontId="31" fillId="0" borderId="1" xfId="0" applyFont="1" applyBorder="1" applyAlignment="1">
      <alignment wrapText="1"/>
    </xf>
    <xf numFmtId="0" fontId="7" fillId="0" borderId="1" xfId="0" applyFont="1" applyFill="1" applyBorder="1" applyAlignment="1">
      <alignment horizontal="center" vertical="justify" wrapText="1"/>
    </xf>
    <xf numFmtId="3" fontId="0" fillId="0" borderId="1" xfId="0" applyNumberFormat="1" applyBorder="1" applyAlignment="1">
      <alignment horizontal="center" vertical="center" wrapText="1"/>
    </xf>
    <xf numFmtId="0" fontId="3" fillId="0" borderId="13" xfId="0" applyFont="1" applyBorder="1"/>
    <xf numFmtId="0" fontId="3" fillId="0" borderId="13" xfId="0" applyFont="1" applyFill="1" applyBorder="1"/>
    <xf numFmtId="14" fontId="28" fillId="0" borderId="1" xfId="0" applyNumberFormat="1" applyFont="1" applyBorder="1" applyAlignment="1">
      <alignment wrapText="1"/>
    </xf>
    <xf numFmtId="166" fontId="28" fillId="0" borderId="1" xfId="5" applyNumberFormat="1" applyFont="1" applyFill="1" applyBorder="1" applyAlignment="1">
      <alignment wrapText="1"/>
    </xf>
    <xf numFmtId="0" fontId="26" fillId="0" borderId="1" xfId="0" applyFont="1" applyBorder="1" applyAlignment="1">
      <alignment horizontal="center" wrapText="1"/>
    </xf>
    <xf numFmtId="0" fontId="26" fillId="0" borderId="1" xfId="0" applyFont="1" applyBorder="1" applyAlignment="1">
      <alignment horizontal="left" vertical="justify" wrapText="1"/>
    </xf>
    <xf numFmtId="3" fontId="6" fillId="0" borderId="0" xfId="0" applyNumberFormat="1" applyFont="1" applyFill="1"/>
    <xf numFmtId="3" fontId="18" fillId="4" borderId="5" xfId="0" applyNumberFormat="1" applyFont="1" applyFill="1" applyBorder="1" applyAlignment="1">
      <alignment horizontal="center" vertical="center" wrapText="1"/>
    </xf>
    <xf numFmtId="42" fontId="18" fillId="4" borderId="3" xfId="3" applyFont="1" applyFill="1" applyBorder="1" applyAlignment="1">
      <alignment horizontal="right" vertical="center" wrapText="1"/>
    </xf>
    <xf numFmtId="14" fontId="0" fillId="0" borderId="0" xfId="0" applyNumberFormat="1" applyBorder="1" applyAlignment="1">
      <alignment horizontal="center" vertical="center"/>
    </xf>
    <xf numFmtId="166" fontId="0" fillId="0" borderId="0" xfId="8" applyNumberFormat="1" applyFont="1" applyFill="1" applyBorder="1" applyAlignment="1">
      <alignment horizontal="center" vertical="center"/>
    </xf>
    <xf numFmtId="168" fontId="3" fillId="0" borderId="0" xfId="0" applyNumberFormat="1" applyFont="1" applyBorder="1"/>
    <xf numFmtId="0" fontId="35" fillId="0" borderId="0" xfId="0" applyFont="1" applyFill="1" applyBorder="1" applyAlignment="1">
      <alignment horizontal="left" vertical="top"/>
    </xf>
    <xf numFmtId="0" fontId="0" fillId="0" borderId="1" xfId="0" applyBorder="1" applyAlignment="1">
      <alignment horizontal="center" vertical="center" wrapText="1"/>
    </xf>
    <xf numFmtId="0" fontId="33" fillId="0" borderId="1" xfId="0" applyFont="1" applyBorder="1" applyAlignment="1">
      <alignment wrapText="1"/>
    </xf>
    <xf numFmtId="0" fontId="33" fillId="0" borderId="1" xfId="0" applyFont="1" applyBorder="1" applyAlignment="1">
      <alignment horizontal="justify" vertical="center" wrapText="1"/>
    </xf>
    <xf numFmtId="0" fontId="34" fillId="0" borderId="1" xfId="0" applyFont="1" applyBorder="1" applyAlignment="1">
      <alignment wrapText="1"/>
    </xf>
    <xf numFmtId="0" fontId="36" fillId="0" borderId="1" xfId="0" applyFont="1" applyBorder="1" applyAlignment="1">
      <alignment wrapText="1"/>
    </xf>
    <xf numFmtId="14" fontId="13" fillId="0" borderId="1" xfId="0" applyNumberFormat="1" applyFont="1" applyBorder="1"/>
    <xf numFmtId="166" fontId="28" fillId="0" borderId="1" xfId="8" applyNumberFormat="1" applyFont="1" applyFill="1" applyBorder="1" applyAlignment="1">
      <alignment wrapText="1"/>
    </xf>
    <xf numFmtId="166" fontId="13" fillId="0" borderId="1" xfId="8" applyNumberFormat="1" applyFont="1" applyFill="1" applyBorder="1"/>
    <xf numFmtId="0" fontId="13" fillId="0" borderId="1" xfId="0" applyFont="1" applyBorder="1" applyAlignment="1">
      <alignment wrapText="1"/>
    </xf>
    <xf numFmtId="0" fontId="28" fillId="0" borderId="1" xfId="0" applyFont="1" applyBorder="1" applyAlignment="1">
      <alignment horizontal="center"/>
    </xf>
    <xf numFmtId="0" fontId="27" fillId="0" borderId="1" xfId="0" applyFont="1" applyBorder="1" applyAlignment="1">
      <alignment horizontal="center" wrapText="1"/>
    </xf>
    <xf numFmtId="1" fontId="7" fillId="5" borderId="22" xfId="0" applyNumberFormat="1" applyFont="1" applyFill="1" applyBorder="1" applyAlignment="1">
      <alignment horizontal="center" vertical="center"/>
    </xf>
    <xf numFmtId="14" fontId="13" fillId="0" borderId="1" xfId="0" applyNumberFormat="1" applyFont="1" applyBorder="1" applyAlignment="1">
      <alignment horizontal="center" vertical="center"/>
    </xf>
    <xf numFmtId="166" fontId="1" fillId="0" borderId="1" xfId="9" applyNumberFormat="1" applyFont="1" applyFill="1" applyBorder="1" applyAlignment="1">
      <alignment horizontal="center" vertical="center"/>
    </xf>
    <xf numFmtId="166" fontId="0" fillId="0" borderId="1" xfId="9" applyNumberFormat="1" applyFont="1" applyFill="1" applyBorder="1" applyAlignment="1">
      <alignment horizontal="center" vertical="center"/>
    </xf>
    <xf numFmtId="0" fontId="13" fillId="0" borderId="1" xfId="0" applyFont="1" applyBorder="1" applyAlignment="1">
      <alignment horizontal="center" vertical="center" wrapText="1"/>
    </xf>
    <xf numFmtId="0" fontId="33" fillId="0" borderId="0" xfId="0" applyFont="1" applyAlignment="1">
      <alignment wrapText="1"/>
    </xf>
    <xf numFmtId="0" fontId="34" fillId="0" borderId="0" xfId="0" applyFont="1" applyAlignment="1">
      <alignment wrapText="1"/>
    </xf>
    <xf numFmtId="0" fontId="0" fillId="0" borderId="1" xfId="0" applyBorder="1" applyAlignment="1">
      <alignment horizontal="center" vertical="center"/>
    </xf>
    <xf numFmtId="0" fontId="26" fillId="0" borderId="1" xfId="0" applyFont="1" applyBorder="1" applyAlignment="1">
      <alignment horizontal="justify" vertical="center" wrapText="1"/>
    </xf>
    <xf numFmtId="3" fontId="26" fillId="0" borderId="1" xfId="0" applyNumberFormat="1" applyFont="1" applyBorder="1" applyAlignment="1">
      <alignment wrapText="1"/>
    </xf>
    <xf numFmtId="14" fontId="0" fillId="9" borderId="1" xfId="0" applyNumberFormat="1" applyFill="1" applyBorder="1" applyAlignment="1">
      <alignment horizontal="center" vertical="center" wrapText="1"/>
    </xf>
    <xf numFmtId="42" fontId="37" fillId="0" borderId="1" xfId="3" applyFont="1" applyFill="1" applyBorder="1" applyAlignment="1">
      <alignment horizontal="center" vertical="center" wrapText="1"/>
    </xf>
    <xf numFmtId="166" fontId="1" fillId="0" borderId="1" xfId="8" applyNumberFormat="1" applyFont="1" applyFill="1" applyBorder="1" applyAlignment="1">
      <alignment horizontal="center" vertical="center" wrapText="1"/>
    </xf>
    <xf numFmtId="42" fontId="0" fillId="0" borderId="1" xfId="3" applyFont="1" applyFill="1" applyBorder="1"/>
    <xf numFmtId="0" fontId="9" fillId="3" borderId="0" xfId="0" applyFont="1" applyFill="1" applyBorder="1" applyAlignment="1">
      <alignment horizontal="center" vertical="center"/>
    </xf>
    <xf numFmtId="0" fontId="16" fillId="5" borderId="20" xfId="27" applyFont="1" applyFill="1" applyBorder="1" applyAlignment="1">
      <alignment horizontal="center" vertical="center" wrapText="1"/>
    </xf>
    <xf numFmtId="0" fontId="16" fillId="5" borderId="21" xfId="27" applyFont="1" applyFill="1" applyBorder="1" applyAlignment="1">
      <alignment horizontal="center" vertical="center" wrapText="1"/>
    </xf>
    <xf numFmtId="42" fontId="16" fillId="5" borderId="20" xfId="3" applyFont="1" applyFill="1" applyBorder="1" applyAlignment="1">
      <alignment horizontal="center" vertical="center" wrapText="1"/>
    </xf>
    <xf numFmtId="42" fontId="16" fillId="5" borderId="21" xfId="3" applyFont="1" applyFill="1" applyBorder="1" applyAlignment="1">
      <alignment horizontal="center" vertical="center" wrapText="1"/>
    </xf>
    <xf numFmtId="0" fontId="16" fillId="5" borderId="18" xfId="27" applyFont="1" applyFill="1" applyBorder="1" applyAlignment="1">
      <alignment horizontal="center" vertical="center" wrapText="1"/>
    </xf>
    <xf numFmtId="0" fontId="16" fillId="5" borderId="23" xfId="27" applyFont="1" applyFill="1" applyBorder="1" applyAlignment="1">
      <alignment horizontal="center" vertical="center" wrapText="1"/>
    </xf>
    <xf numFmtId="0" fontId="9" fillId="0" borderId="0" xfId="0" applyFont="1" applyFill="1" applyBorder="1" applyAlignment="1">
      <alignment horizontal="center" vertical="center"/>
    </xf>
    <xf numFmtId="0" fontId="21" fillId="7" borderId="4" xfId="0" applyFont="1" applyFill="1" applyBorder="1" applyAlignment="1">
      <alignment horizontal="center" vertical="center" wrapText="1"/>
    </xf>
    <xf numFmtId="0" fontId="21" fillId="7" borderId="5" xfId="0" applyFont="1" applyFill="1" applyBorder="1" applyAlignment="1">
      <alignment horizontal="center" vertical="center" wrapText="1"/>
    </xf>
    <xf numFmtId="0" fontId="21" fillId="7" borderId="7" xfId="0" applyFont="1" applyFill="1" applyBorder="1" applyAlignment="1">
      <alignment horizontal="center" vertical="center" wrapText="1"/>
    </xf>
    <xf numFmtId="0" fontId="21" fillId="7" borderId="12" xfId="0" applyFont="1" applyFill="1" applyBorder="1" applyAlignment="1">
      <alignment horizontal="center" vertical="center" wrapText="1"/>
    </xf>
    <xf numFmtId="3" fontId="21" fillId="7" borderId="13" xfId="0" applyNumberFormat="1" applyFont="1" applyFill="1" applyBorder="1" applyAlignment="1">
      <alignment horizontal="center" vertical="center"/>
    </xf>
    <xf numFmtId="42" fontId="20" fillId="7" borderId="1" xfId="3" applyFont="1" applyFill="1" applyBorder="1" applyAlignment="1">
      <alignment horizontal="right" vertical="center" wrapText="1"/>
    </xf>
    <xf numFmtId="0" fontId="24" fillId="3" borderId="9"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3" fillId="0" borderId="0" xfId="0" applyFont="1" applyBorder="1" applyAlignment="1">
      <alignment horizontal="left" vertical="center"/>
    </xf>
    <xf numFmtId="0" fontId="21" fillId="2" borderId="4" xfId="0" applyFont="1" applyFill="1" applyBorder="1" applyAlignment="1">
      <alignment horizontal="center" vertical="center"/>
    </xf>
    <xf numFmtId="0" fontId="21" fillId="2" borderId="6" xfId="0" applyFont="1" applyFill="1" applyBorder="1" applyAlignment="1">
      <alignment horizontal="center" vertical="center"/>
    </xf>
    <xf numFmtId="3" fontId="21" fillId="2" borderId="3" xfId="0" applyNumberFormat="1" applyFont="1" applyFill="1" applyBorder="1" applyAlignment="1">
      <alignment horizontal="center" vertical="center"/>
    </xf>
    <xf numFmtId="0" fontId="21" fillId="2" borderId="8" xfId="0" applyFont="1" applyFill="1" applyBorder="1" applyAlignment="1">
      <alignment horizontal="center" vertical="center"/>
    </xf>
    <xf numFmtId="42" fontId="18" fillId="2" borderId="3" xfId="3" applyFont="1" applyFill="1" applyBorder="1" applyAlignment="1">
      <alignment horizontal="right" vertical="center" wrapText="1"/>
    </xf>
    <xf numFmtId="42" fontId="18" fillId="2" borderId="8" xfId="3" applyFont="1" applyFill="1" applyBorder="1" applyAlignment="1">
      <alignment horizontal="right" vertical="center" wrapText="1"/>
    </xf>
    <xf numFmtId="0" fontId="23" fillId="2" borderId="14" xfId="0" applyFont="1" applyFill="1" applyBorder="1" applyAlignment="1">
      <alignment horizontal="center" vertical="center"/>
    </xf>
    <xf numFmtId="0" fontId="23" fillId="2" borderId="15" xfId="0" applyFont="1" applyFill="1" applyBorder="1" applyAlignment="1">
      <alignment horizontal="center" vertical="center"/>
    </xf>
    <xf numFmtId="0" fontId="12" fillId="3" borderId="2" xfId="0" applyFont="1" applyFill="1" applyBorder="1" applyAlignment="1">
      <alignment horizontal="center" vertical="center" wrapText="1" readingOrder="1"/>
    </xf>
    <xf numFmtId="0" fontId="12" fillId="3" borderId="0" xfId="0" applyFont="1" applyFill="1" applyBorder="1" applyAlignment="1">
      <alignment horizontal="center" vertical="center" wrapText="1" readingOrder="1"/>
    </xf>
    <xf numFmtId="17" fontId="18" fillId="4" borderId="1" xfId="0" applyNumberFormat="1" applyFont="1" applyFill="1" applyBorder="1" applyAlignment="1">
      <alignment horizontal="center" vertical="center" wrapText="1" readingOrder="1"/>
    </xf>
    <xf numFmtId="0" fontId="18" fillId="4" borderId="1" xfId="0" applyFont="1" applyFill="1" applyBorder="1" applyAlignment="1">
      <alignment horizontal="center" vertical="center" wrapText="1" readingOrder="1"/>
    </xf>
    <xf numFmtId="0" fontId="18" fillId="3" borderId="1" xfId="0" applyFont="1" applyFill="1" applyBorder="1" applyAlignment="1">
      <alignment horizontal="center" vertical="center" wrapText="1" readingOrder="1"/>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7" fillId="0" borderId="1" xfId="0" applyFont="1" applyBorder="1" applyAlignment="1">
      <alignment horizontal="justify" vertical="center" wrapText="1"/>
    </xf>
    <xf numFmtId="0" fontId="38" fillId="0" borderId="1" xfId="0" applyFont="1" applyBorder="1" applyAlignment="1">
      <alignment wrapText="1"/>
    </xf>
    <xf numFmtId="0" fontId="31" fillId="0" borderId="1" xfId="0" applyFont="1" applyBorder="1" applyAlignment="1">
      <alignment horizontal="left" wrapText="1"/>
    </xf>
    <xf numFmtId="3" fontId="32" fillId="0" borderId="1" xfId="0" applyNumberFormat="1" applyFont="1" applyBorder="1"/>
    <xf numFmtId="0" fontId="26" fillId="10" borderId="1" xfId="0" applyFont="1" applyFill="1" applyBorder="1" applyAlignment="1">
      <alignment wrapText="1"/>
    </xf>
    <xf numFmtId="3" fontId="41" fillId="10" borderId="1" xfId="0" applyNumberFormat="1" applyFont="1" applyFill="1" applyBorder="1" applyAlignment="1">
      <alignment wrapText="1"/>
    </xf>
  </cellXfs>
  <cellStyles count="28">
    <cellStyle name="40% - Énfasis1" xfId="27" builtinId="31"/>
    <cellStyle name="Moneda" xfId="8" builtinId="4"/>
    <cellStyle name="Moneda [0]" xfId="3" builtinId="7"/>
    <cellStyle name="Moneda [0] 2" xfId="4"/>
    <cellStyle name="Moneda [0] 3" xfId="10"/>
    <cellStyle name="Moneda [0] 3 2" xfId="26"/>
    <cellStyle name="Moneda 10" xfId="14"/>
    <cellStyle name="Moneda 11" xfId="15"/>
    <cellStyle name="Moneda 12" xfId="16"/>
    <cellStyle name="Moneda 13" xfId="17"/>
    <cellStyle name="Moneda 14" xfId="18"/>
    <cellStyle name="Moneda 14 2" xfId="19"/>
    <cellStyle name="Moneda 2" xfId="2"/>
    <cellStyle name="Moneda 23" xfId="20"/>
    <cellStyle name="Moneda 3" xfId="5"/>
    <cellStyle name="Moneda 31" xfId="21"/>
    <cellStyle name="Moneda 37" xfId="22"/>
    <cellStyle name="Moneda 4" xfId="6"/>
    <cellStyle name="Moneda 43" xfId="23"/>
    <cellStyle name="Moneda 5" xfId="7"/>
    <cellStyle name="Moneda 50" xfId="24"/>
    <cellStyle name="Moneda 56" xfId="25"/>
    <cellStyle name="Moneda 6" xfId="9"/>
    <cellStyle name="Moneda 7" xfId="11"/>
    <cellStyle name="Moneda 8" xfId="12"/>
    <cellStyle name="Moneda 9" xfId="1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158750</xdr:rowOff>
    </xdr:from>
    <xdr:to>
      <xdr:col>1</xdr:col>
      <xdr:colOff>222251</xdr:colOff>
      <xdr:row>2</xdr:row>
      <xdr:rowOff>325438</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1212850" cy="1042988"/>
        </a:xfrm>
        <a:prstGeom prst="rect">
          <a:avLst/>
        </a:prstGeom>
        <a:noFill/>
        <a:ln>
          <a:noFill/>
        </a:ln>
      </xdr:spPr>
    </xdr:pic>
    <xdr:clientData/>
  </xdr:twoCellAnchor>
  <xdr:oneCellAnchor>
    <xdr:from>
      <xdr:col>4</xdr:col>
      <xdr:colOff>0</xdr:colOff>
      <xdr:row>8</xdr:row>
      <xdr:rowOff>0</xdr:rowOff>
    </xdr:from>
    <xdr:ext cx="184731" cy="264560"/>
    <xdr:sp macro="" textlink="">
      <xdr:nvSpPr>
        <xdr:cNvPr id="3" name="CuadroTexto 2"/>
        <xdr:cNvSpPr txBox="1"/>
      </xdr:nvSpPr>
      <xdr:spPr>
        <a:xfrm>
          <a:off x="79629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8</xdr:row>
      <xdr:rowOff>0</xdr:rowOff>
    </xdr:from>
    <xdr:ext cx="184731" cy="264560"/>
    <xdr:sp macro="" textlink="">
      <xdr:nvSpPr>
        <xdr:cNvPr id="4" name="CuadroTexto 3"/>
        <xdr:cNvSpPr txBox="1"/>
      </xdr:nvSpPr>
      <xdr:spPr>
        <a:xfrm>
          <a:off x="79629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8</xdr:row>
      <xdr:rowOff>0</xdr:rowOff>
    </xdr:from>
    <xdr:ext cx="184731" cy="264560"/>
    <xdr:sp macro="" textlink="">
      <xdr:nvSpPr>
        <xdr:cNvPr id="5" name="CuadroTexto 4"/>
        <xdr:cNvSpPr txBox="1"/>
      </xdr:nvSpPr>
      <xdr:spPr>
        <a:xfrm>
          <a:off x="79629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8</xdr:row>
      <xdr:rowOff>0</xdr:rowOff>
    </xdr:from>
    <xdr:ext cx="184731" cy="264560"/>
    <xdr:sp macro="" textlink="">
      <xdr:nvSpPr>
        <xdr:cNvPr id="6" name="CuadroTexto 5"/>
        <xdr:cNvSpPr txBox="1"/>
      </xdr:nvSpPr>
      <xdr:spPr>
        <a:xfrm>
          <a:off x="79629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190501</xdr:colOff>
      <xdr:row>0</xdr:row>
      <xdr:rowOff>158750</xdr:rowOff>
    </xdr:from>
    <xdr:to>
      <xdr:col>1</xdr:col>
      <xdr:colOff>222251</xdr:colOff>
      <xdr:row>2</xdr:row>
      <xdr:rowOff>325438</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1212850" cy="1042988"/>
        </a:xfrm>
        <a:prstGeom prst="rect">
          <a:avLst/>
        </a:prstGeom>
        <a:noFill/>
        <a:ln>
          <a:noFill/>
        </a:ln>
      </xdr:spPr>
    </xdr:pic>
    <xdr:clientData/>
  </xdr:twoCellAnchor>
  <xdr:oneCellAnchor>
    <xdr:from>
      <xdr:col>4</xdr:col>
      <xdr:colOff>0</xdr:colOff>
      <xdr:row>12</xdr:row>
      <xdr:rowOff>0</xdr:rowOff>
    </xdr:from>
    <xdr:ext cx="184731" cy="264560"/>
    <xdr:sp macro="" textlink="">
      <xdr:nvSpPr>
        <xdr:cNvPr id="3" name="CuadroTexto 2"/>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12</xdr:row>
      <xdr:rowOff>0</xdr:rowOff>
    </xdr:from>
    <xdr:ext cx="184731" cy="264560"/>
    <xdr:sp macro="" textlink="">
      <xdr:nvSpPr>
        <xdr:cNvPr id="4" name="CuadroTexto 3"/>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12</xdr:row>
      <xdr:rowOff>0</xdr:rowOff>
    </xdr:from>
    <xdr:ext cx="184731" cy="264560"/>
    <xdr:sp macro="" textlink="">
      <xdr:nvSpPr>
        <xdr:cNvPr id="5" name="CuadroTexto 4"/>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12</xdr:row>
      <xdr:rowOff>0</xdr:rowOff>
    </xdr:from>
    <xdr:ext cx="184731" cy="264560"/>
    <xdr:sp macro="" textlink="">
      <xdr:nvSpPr>
        <xdr:cNvPr id="6" name="CuadroTexto 5"/>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190501</xdr:colOff>
      <xdr:row>0</xdr:row>
      <xdr:rowOff>158750</xdr:rowOff>
    </xdr:from>
    <xdr:to>
      <xdr:col>1</xdr:col>
      <xdr:colOff>222251</xdr:colOff>
      <xdr:row>2</xdr:row>
      <xdr:rowOff>325438</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1212850" cy="1042988"/>
        </a:xfrm>
        <a:prstGeom prst="rect">
          <a:avLst/>
        </a:prstGeom>
        <a:noFill/>
        <a:ln>
          <a:noFill/>
        </a:ln>
      </xdr:spPr>
    </xdr:pic>
    <xdr:clientData/>
  </xdr:twoCellAnchor>
  <xdr:oneCellAnchor>
    <xdr:from>
      <xdr:col>4</xdr:col>
      <xdr:colOff>0</xdr:colOff>
      <xdr:row>12</xdr:row>
      <xdr:rowOff>0</xdr:rowOff>
    </xdr:from>
    <xdr:ext cx="184731" cy="264560"/>
    <xdr:sp macro="" textlink="">
      <xdr:nvSpPr>
        <xdr:cNvPr id="3" name="CuadroTexto 2"/>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12</xdr:row>
      <xdr:rowOff>0</xdr:rowOff>
    </xdr:from>
    <xdr:ext cx="184731" cy="264560"/>
    <xdr:sp macro="" textlink="">
      <xdr:nvSpPr>
        <xdr:cNvPr id="4" name="CuadroTexto 3"/>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12</xdr:row>
      <xdr:rowOff>0</xdr:rowOff>
    </xdr:from>
    <xdr:ext cx="184731" cy="264560"/>
    <xdr:sp macro="" textlink="">
      <xdr:nvSpPr>
        <xdr:cNvPr id="5" name="CuadroTexto 4"/>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12</xdr:row>
      <xdr:rowOff>0</xdr:rowOff>
    </xdr:from>
    <xdr:ext cx="184731" cy="264560"/>
    <xdr:sp macro="" textlink="">
      <xdr:nvSpPr>
        <xdr:cNvPr id="6" name="CuadroTexto 5"/>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0</xdr:colOff>
      <xdr:row>0</xdr:row>
      <xdr:rowOff>0</xdr:rowOff>
    </xdr:from>
    <xdr:ext cx="184731" cy="264560"/>
    <xdr:sp macro="" textlink="">
      <xdr:nvSpPr>
        <xdr:cNvPr id="9" name="CuadroTexto 8"/>
        <xdr:cNvSpPr txBox="1"/>
      </xdr:nvSpPr>
      <xdr:spPr>
        <a:xfrm>
          <a:off x="78867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0</xdr:colOff>
      <xdr:row>0</xdr:row>
      <xdr:rowOff>0</xdr:rowOff>
    </xdr:from>
    <xdr:ext cx="184731" cy="264560"/>
    <xdr:sp macro="" textlink="">
      <xdr:nvSpPr>
        <xdr:cNvPr id="10" name="CuadroTexto 9"/>
        <xdr:cNvSpPr txBox="1"/>
      </xdr:nvSpPr>
      <xdr:spPr>
        <a:xfrm>
          <a:off x="78867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57922</xdr:colOff>
      <xdr:row>12</xdr:row>
      <xdr:rowOff>0</xdr:rowOff>
    </xdr:from>
    <xdr:ext cx="184731" cy="264560"/>
    <xdr:sp macro="" textlink="">
      <xdr:nvSpPr>
        <xdr:cNvPr id="11" name="CuadroTexto 10"/>
        <xdr:cNvSpPr txBox="1"/>
      </xdr:nvSpPr>
      <xdr:spPr>
        <a:xfrm>
          <a:off x="86868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57922</xdr:colOff>
      <xdr:row>12</xdr:row>
      <xdr:rowOff>0</xdr:rowOff>
    </xdr:from>
    <xdr:ext cx="184731" cy="264560"/>
    <xdr:sp macro="" textlink="">
      <xdr:nvSpPr>
        <xdr:cNvPr id="12" name="CuadroTexto 11"/>
        <xdr:cNvSpPr txBox="1"/>
      </xdr:nvSpPr>
      <xdr:spPr>
        <a:xfrm>
          <a:off x="86868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190501</xdr:colOff>
      <xdr:row>0</xdr:row>
      <xdr:rowOff>158750</xdr:rowOff>
    </xdr:from>
    <xdr:to>
      <xdr:col>1</xdr:col>
      <xdr:colOff>222251</xdr:colOff>
      <xdr:row>2</xdr:row>
      <xdr:rowOff>325438</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1212850" cy="1042988"/>
        </a:xfrm>
        <a:prstGeom prst="rect">
          <a:avLst/>
        </a:prstGeom>
        <a:noFill/>
        <a:ln>
          <a:noFill/>
        </a:ln>
      </xdr:spPr>
    </xdr:pic>
    <xdr:clientData/>
  </xdr:twoCellAnchor>
  <xdr:oneCellAnchor>
    <xdr:from>
      <xdr:col>4</xdr:col>
      <xdr:colOff>0</xdr:colOff>
      <xdr:row>7</xdr:row>
      <xdr:rowOff>0</xdr:rowOff>
    </xdr:from>
    <xdr:ext cx="184731" cy="264560"/>
    <xdr:sp macro="" textlink="">
      <xdr:nvSpPr>
        <xdr:cNvPr id="3" name="CuadroTexto 2"/>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7</xdr:row>
      <xdr:rowOff>0</xdr:rowOff>
    </xdr:from>
    <xdr:ext cx="184731" cy="264560"/>
    <xdr:sp macro="" textlink="">
      <xdr:nvSpPr>
        <xdr:cNvPr id="4" name="CuadroTexto 3"/>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7</xdr:row>
      <xdr:rowOff>0</xdr:rowOff>
    </xdr:from>
    <xdr:ext cx="184731" cy="264560"/>
    <xdr:sp macro="" textlink="">
      <xdr:nvSpPr>
        <xdr:cNvPr id="5" name="CuadroTexto 4"/>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7</xdr:row>
      <xdr:rowOff>0</xdr:rowOff>
    </xdr:from>
    <xdr:ext cx="184731" cy="264560"/>
    <xdr:sp macro="" textlink="">
      <xdr:nvSpPr>
        <xdr:cNvPr id="6" name="CuadroTexto 5"/>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7" name="CuadroTexto 3"/>
        <xdr:cNvSpPr txBox="1"/>
      </xdr:nvSpPr>
      <xdr:spPr>
        <a:xfrm>
          <a:off x="86868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8" name="CuadroTexto 4"/>
        <xdr:cNvSpPr txBox="1"/>
      </xdr:nvSpPr>
      <xdr:spPr>
        <a:xfrm>
          <a:off x="86868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0</xdr:col>
      <xdr:colOff>57922</xdr:colOff>
      <xdr:row>0</xdr:row>
      <xdr:rowOff>0</xdr:rowOff>
    </xdr:from>
    <xdr:ext cx="184731" cy="264560"/>
    <xdr:sp macro="" textlink="">
      <xdr:nvSpPr>
        <xdr:cNvPr id="9" name="CuadroTexto 8"/>
        <xdr:cNvSpPr txBox="1"/>
      </xdr:nvSpPr>
      <xdr:spPr>
        <a:xfrm>
          <a:off x="10658475"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0</xdr:col>
      <xdr:colOff>57922</xdr:colOff>
      <xdr:row>0</xdr:row>
      <xdr:rowOff>0</xdr:rowOff>
    </xdr:from>
    <xdr:ext cx="184731" cy="264560"/>
    <xdr:sp macro="" textlink="">
      <xdr:nvSpPr>
        <xdr:cNvPr id="10" name="CuadroTexto 9"/>
        <xdr:cNvSpPr txBox="1"/>
      </xdr:nvSpPr>
      <xdr:spPr>
        <a:xfrm>
          <a:off x="10658475"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11" name="CuadroTexto 3"/>
        <xdr:cNvSpPr txBox="1"/>
      </xdr:nvSpPr>
      <xdr:spPr>
        <a:xfrm>
          <a:off x="771525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12" name="CuadroTexto 4"/>
        <xdr:cNvSpPr txBox="1"/>
      </xdr:nvSpPr>
      <xdr:spPr>
        <a:xfrm>
          <a:off x="771525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57922</xdr:colOff>
      <xdr:row>26</xdr:row>
      <xdr:rowOff>0</xdr:rowOff>
    </xdr:from>
    <xdr:ext cx="184731" cy="264560"/>
    <xdr:sp macro="" textlink="">
      <xdr:nvSpPr>
        <xdr:cNvPr id="3" name="CuadroTexto 3"/>
        <xdr:cNvSpPr txBox="1"/>
      </xdr:nvSpPr>
      <xdr:spPr>
        <a:xfrm>
          <a:off x="13773922" y="426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26</xdr:row>
      <xdr:rowOff>0</xdr:rowOff>
    </xdr:from>
    <xdr:ext cx="184731" cy="264560"/>
    <xdr:sp macro="" textlink="">
      <xdr:nvSpPr>
        <xdr:cNvPr id="4" name="CuadroTexto 4"/>
        <xdr:cNvSpPr txBox="1"/>
      </xdr:nvSpPr>
      <xdr:spPr>
        <a:xfrm>
          <a:off x="13773922" y="426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26</xdr:row>
      <xdr:rowOff>0</xdr:rowOff>
    </xdr:from>
    <xdr:ext cx="184731" cy="264560"/>
    <xdr:sp macro="" textlink="">
      <xdr:nvSpPr>
        <xdr:cNvPr id="5" name="CuadroTexto 4"/>
        <xdr:cNvSpPr txBox="1"/>
      </xdr:nvSpPr>
      <xdr:spPr>
        <a:xfrm>
          <a:off x="13773922" y="3184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26</xdr:row>
      <xdr:rowOff>0</xdr:rowOff>
    </xdr:from>
    <xdr:ext cx="184731" cy="264560"/>
    <xdr:sp macro="" textlink="">
      <xdr:nvSpPr>
        <xdr:cNvPr id="6" name="CuadroTexto 5"/>
        <xdr:cNvSpPr txBox="1"/>
      </xdr:nvSpPr>
      <xdr:spPr>
        <a:xfrm>
          <a:off x="13773922" y="3184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26</xdr:row>
      <xdr:rowOff>0</xdr:rowOff>
    </xdr:from>
    <xdr:ext cx="184731" cy="264560"/>
    <xdr:sp macro="" textlink="">
      <xdr:nvSpPr>
        <xdr:cNvPr id="9" name="CuadroTexto 3"/>
        <xdr:cNvSpPr txBox="1"/>
      </xdr:nvSpPr>
      <xdr:spPr>
        <a:xfrm>
          <a:off x="113252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26</xdr:row>
      <xdr:rowOff>0</xdr:rowOff>
    </xdr:from>
    <xdr:ext cx="184731" cy="264560"/>
    <xdr:sp macro="" textlink="">
      <xdr:nvSpPr>
        <xdr:cNvPr id="10" name="CuadroTexto 4"/>
        <xdr:cNvSpPr txBox="1"/>
      </xdr:nvSpPr>
      <xdr:spPr>
        <a:xfrm>
          <a:off x="113252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0</xdr:col>
      <xdr:colOff>114301</xdr:colOff>
      <xdr:row>0</xdr:row>
      <xdr:rowOff>177800</xdr:rowOff>
    </xdr:from>
    <xdr:to>
      <xdr:col>1</xdr:col>
      <xdr:colOff>825501</xdr:colOff>
      <xdr:row>2</xdr:row>
      <xdr:rowOff>1123950</xdr:rowOff>
    </xdr:to>
    <xdr:pic>
      <xdr:nvPicPr>
        <xdr:cNvPr id="1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1" y="177800"/>
          <a:ext cx="2019300" cy="1428750"/>
        </a:xfrm>
        <a:prstGeom prst="rect">
          <a:avLst/>
        </a:prstGeom>
        <a:noFill/>
        <a:ln>
          <a:noFill/>
        </a:ln>
      </xdr:spPr>
    </xdr:pic>
    <xdr:clientData/>
  </xdr:twoCellAnchor>
  <xdr:oneCellAnchor>
    <xdr:from>
      <xdr:col>9</xdr:col>
      <xdr:colOff>57922</xdr:colOff>
      <xdr:row>26</xdr:row>
      <xdr:rowOff>0</xdr:rowOff>
    </xdr:from>
    <xdr:ext cx="184731" cy="264560"/>
    <xdr:sp macro="" textlink="">
      <xdr:nvSpPr>
        <xdr:cNvPr id="11" name="CuadroTexto 3"/>
        <xdr:cNvSpPr txBox="1"/>
      </xdr:nvSpPr>
      <xdr:spPr>
        <a:xfrm>
          <a:off x="80486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26</xdr:row>
      <xdr:rowOff>0</xdr:rowOff>
    </xdr:from>
    <xdr:ext cx="184731" cy="264560"/>
    <xdr:sp macro="" textlink="">
      <xdr:nvSpPr>
        <xdr:cNvPr id="13" name="CuadroTexto 4"/>
        <xdr:cNvSpPr txBox="1"/>
      </xdr:nvSpPr>
      <xdr:spPr>
        <a:xfrm>
          <a:off x="80486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26</xdr:row>
      <xdr:rowOff>0</xdr:rowOff>
    </xdr:from>
    <xdr:ext cx="184731" cy="264560"/>
    <xdr:sp macro="" textlink="">
      <xdr:nvSpPr>
        <xdr:cNvPr id="14" name="CuadroTexto 3"/>
        <xdr:cNvSpPr txBox="1"/>
      </xdr:nvSpPr>
      <xdr:spPr>
        <a:xfrm>
          <a:off x="12491222"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26</xdr:row>
      <xdr:rowOff>0</xdr:rowOff>
    </xdr:from>
    <xdr:ext cx="184731" cy="264560"/>
    <xdr:sp macro="" textlink="">
      <xdr:nvSpPr>
        <xdr:cNvPr id="15" name="CuadroTexto 4"/>
        <xdr:cNvSpPr txBox="1"/>
      </xdr:nvSpPr>
      <xdr:spPr>
        <a:xfrm>
          <a:off x="12491222"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26</xdr:row>
      <xdr:rowOff>0</xdr:rowOff>
    </xdr:from>
    <xdr:ext cx="184731" cy="264560"/>
    <xdr:sp macro="" textlink="">
      <xdr:nvSpPr>
        <xdr:cNvPr id="16" name="CuadroTexto 3"/>
        <xdr:cNvSpPr txBox="1"/>
      </xdr:nvSpPr>
      <xdr:spPr>
        <a:xfrm>
          <a:off x="12491222"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26</xdr:row>
      <xdr:rowOff>0</xdr:rowOff>
    </xdr:from>
    <xdr:ext cx="184731" cy="264560"/>
    <xdr:sp macro="" textlink="">
      <xdr:nvSpPr>
        <xdr:cNvPr id="17" name="CuadroTexto 4"/>
        <xdr:cNvSpPr txBox="1"/>
      </xdr:nvSpPr>
      <xdr:spPr>
        <a:xfrm>
          <a:off x="12491222"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18" name="CuadroTexto 3"/>
        <xdr:cNvSpPr txBox="1"/>
      </xdr:nvSpPr>
      <xdr:spPr>
        <a:xfrm>
          <a:off x="144113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19" name="CuadroTexto 4"/>
        <xdr:cNvSpPr txBox="1"/>
      </xdr:nvSpPr>
      <xdr:spPr>
        <a:xfrm>
          <a:off x="144113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20" name="CuadroTexto 3"/>
        <xdr:cNvSpPr txBox="1"/>
      </xdr:nvSpPr>
      <xdr:spPr>
        <a:xfrm>
          <a:off x="1478280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21" name="CuadroTexto 4"/>
        <xdr:cNvSpPr txBox="1"/>
      </xdr:nvSpPr>
      <xdr:spPr>
        <a:xfrm>
          <a:off x="1478280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22" name="CuadroTexto 3"/>
        <xdr:cNvSpPr txBox="1"/>
      </xdr:nvSpPr>
      <xdr:spPr>
        <a:xfrm>
          <a:off x="7543800"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23" name="CuadroTexto 4"/>
        <xdr:cNvSpPr txBox="1"/>
      </xdr:nvSpPr>
      <xdr:spPr>
        <a:xfrm>
          <a:off x="7543800"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26</xdr:row>
      <xdr:rowOff>0</xdr:rowOff>
    </xdr:from>
    <xdr:ext cx="184731" cy="264560"/>
    <xdr:sp macro="" textlink="">
      <xdr:nvSpPr>
        <xdr:cNvPr id="24" name="CuadroTexto 3"/>
        <xdr:cNvSpPr txBox="1"/>
      </xdr:nvSpPr>
      <xdr:spPr>
        <a:xfrm>
          <a:off x="16301222" y="1045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26</xdr:row>
      <xdr:rowOff>0</xdr:rowOff>
    </xdr:from>
    <xdr:ext cx="184731" cy="264560"/>
    <xdr:sp macro="" textlink="">
      <xdr:nvSpPr>
        <xdr:cNvPr id="25" name="CuadroTexto 4"/>
        <xdr:cNvSpPr txBox="1"/>
      </xdr:nvSpPr>
      <xdr:spPr>
        <a:xfrm>
          <a:off x="16301222" y="1045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26</xdr:row>
      <xdr:rowOff>0</xdr:rowOff>
    </xdr:from>
    <xdr:ext cx="184731" cy="264560"/>
    <xdr:sp macro="" textlink="">
      <xdr:nvSpPr>
        <xdr:cNvPr id="26" name="CuadroTexto 3"/>
        <xdr:cNvSpPr txBox="1"/>
      </xdr:nvSpPr>
      <xdr:spPr>
        <a:xfrm>
          <a:off x="16301222" y="1045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26</xdr:row>
      <xdr:rowOff>0</xdr:rowOff>
    </xdr:from>
    <xdr:ext cx="184731" cy="264560"/>
    <xdr:sp macro="" textlink="">
      <xdr:nvSpPr>
        <xdr:cNvPr id="27" name="CuadroTexto 4"/>
        <xdr:cNvSpPr txBox="1"/>
      </xdr:nvSpPr>
      <xdr:spPr>
        <a:xfrm>
          <a:off x="16301222" y="1045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57922</xdr:colOff>
      <xdr:row>10</xdr:row>
      <xdr:rowOff>0</xdr:rowOff>
    </xdr:from>
    <xdr:ext cx="184731" cy="264560"/>
    <xdr:sp macro="" textlink="">
      <xdr:nvSpPr>
        <xdr:cNvPr id="2" name="CuadroTexto 3"/>
        <xdr:cNvSpPr txBox="1"/>
      </xdr:nvSpPr>
      <xdr:spPr>
        <a:xfrm>
          <a:off x="85923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10</xdr:row>
      <xdr:rowOff>0</xdr:rowOff>
    </xdr:from>
    <xdr:ext cx="184731" cy="264560"/>
    <xdr:sp macro="" textlink="">
      <xdr:nvSpPr>
        <xdr:cNvPr id="3" name="CuadroTexto 4"/>
        <xdr:cNvSpPr txBox="1"/>
      </xdr:nvSpPr>
      <xdr:spPr>
        <a:xfrm>
          <a:off x="85923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10</xdr:row>
      <xdr:rowOff>0</xdr:rowOff>
    </xdr:from>
    <xdr:ext cx="184731" cy="264560"/>
    <xdr:sp macro="" textlink="">
      <xdr:nvSpPr>
        <xdr:cNvPr id="4" name="CuadroTexto 3"/>
        <xdr:cNvSpPr txBox="1"/>
      </xdr:nvSpPr>
      <xdr:spPr>
        <a:xfrm>
          <a:off x="85923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10</xdr:row>
      <xdr:rowOff>0</xdr:rowOff>
    </xdr:from>
    <xdr:ext cx="184731" cy="264560"/>
    <xdr:sp macro="" textlink="">
      <xdr:nvSpPr>
        <xdr:cNvPr id="5" name="CuadroTexto 4"/>
        <xdr:cNvSpPr txBox="1"/>
      </xdr:nvSpPr>
      <xdr:spPr>
        <a:xfrm>
          <a:off x="85923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11</xdr:col>
      <xdr:colOff>57922</xdr:colOff>
      <xdr:row>10</xdr:row>
      <xdr:rowOff>0</xdr:rowOff>
    </xdr:from>
    <xdr:ext cx="184731" cy="264560"/>
    <xdr:sp macro="" textlink="">
      <xdr:nvSpPr>
        <xdr:cNvPr id="6" name="CuadroTexto 3"/>
        <xdr:cNvSpPr txBox="1"/>
      </xdr:nvSpPr>
      <xdr:spPr>
        <a:xfrm>
          <a:off x="12488047"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11</xdr:col>
      <xdr:colOff>57922</xdr:colOff>
      <xdr:row>10</xdr:row>
      <xdr:rowOff>0</xdr:rowOff>
    </xdr:from>
    <xdr:ext cx="184731" cy="264560"/>
    <xdr:sp macro="" textlink="">
      <xdr:nvSpPr>
        <xdr:cNvPr id="7" name="CuadroTexto 4"/>
        <xdr:cNvSpPr txBox="1"/>
      </xdr:nvSpPr>
      <xdr:spPr>
        <a:xfrm>
          <a:off x="12488047"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0</xdr:col>
      <xdr:colOff>190501</xdr:colOff>
      <xdr:row>0</xdr:row>
      <xdr:rowOff>158750</xdr:rowOff>
    </xdr:from>
    <xdr:to>
      <xdr:col>1</xdr:col>
      <xdr:colOff>14954</xdr:colOff>
      <xdr:row>1</xdr:row>
      <xdr:rowOff>406400</xdr:rowOff>
    </xdr:to>
    <xdr:pic>
      <xdr:nvPicPr>
        <xdr:cNvPr id="8"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2016125" cy="1428750"/>
        </a:xfrm>
        <a:prstGeom prst="rect">
          <a:avLst/>
        </a:prstGeom>
        <a:noFill/>
        <a:ln>
          <a:noFill/>
        </a:ln>
      </xdr:spPr>
    </xdr:pic>
    <xdr:clientData/>
  </xdr:twoCellAnchor>
  <xdr:oneCellAnchor>
    <xdr:from>
      <xdr:col>11</xdr:col>
      <xdr:colOff>57922</xdr:colOff>
      <xdr:row>10</xdr:row>
      <xdr:rowOff>0</xdr:rowOff>
    </xdr:from>
    <xdr:ext cx="184731" cy="264560"/>
    <xdr:sp macro="" textlink="">
      <xdr:nvSpPr>
        <xdr:cNvPr id="9" name="CuadroTexto 3"/>
        <xdr:cNvSpPr txBox="1"/>
      </xdr:nvSpPr>
      <xdr:spPr>
        <a:xfrm>
          <a:off x="12488047"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11</xdr:col>
      <xdr:colOff>57922</xdr:colOff>
      <xdr:row>10</xdr:row>
      <xdr:rowOff>0</xdr:rowOff>
    </xdr:from>
    <xdr:ext cx="184731" cy="264560"/>
    <xdr:sp macro="" textlink="">
      <xdr:nvSpPr>
        <xdr:cNvPr id="10" name="CuadroTexto 4"/>
        <xdr:cNvSpPr txBox="1"/>
      </xdr:nvSpPr>
      <xdr:spPr>
        <a:xfrm>
          <a:off x="12488047"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10</xdr:row>
      <xdr:rowOff>0</xdr:rowOff>
    </xdr:from>
    <xdr:ext cx="184731" cy="264560"/>
    <xdr:sp macro="" textlink="">
      <xdr:nvSpPr>
        <xdr:cNvPr id="11" name="CuadroTexto 3"/>
        <xdr:cNvSpPr txBox="1"/>
      </xdr:nvSpPr>
      <xdr:spPr>
        <a:xfrm>
          <a:off x="109545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10</xdr:row>
      <xdr:rowOff>0</xdr:rowOff>
    </xdr:from>
    <xdr:ext cx="184731" cy="264560"/>
    <xdr:sp macro="" textlink="">
      <xdr:nvSpPr>
        <xdr:cNvPr id="12" name="CuadroTexto 4"/>
        <xdr:cNvSpPr txBox="1"/>
      </xdr:nvSpPr>
      <xdr:spPr>
        <a:xfrm>
          <a:off x="109545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10</xdr:row>
      <xdr:rowOff>0</xdr:rowOff>
    </xdr:from>
    <xdr:ext cx="184731" cy="264560"/>
    <xdr:sp macro="" textlink="">
      <xdr:nvSpPr>
        <xdr:cNvPr id="13" name="CuadroTexto 3"/>
        <xdr:cNvSpPr txBox="1"/>
      </xdr:nvSpPr>
      <xdr:spPr>
        <a:xfrm>
          <a:off x="109545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10</xdr:row>
      <xdr:rowOff>0</xdr:rowOff>
    </xdr:from>
    <xdr:ext cx="184731" cy="264560"/>
    <xdr:sp macro="" textlink="">
      <xdr:nvSpPr>
        <xdr:cNvPr id="14" name="CuadroTexto 4"/>
        <xdr:cNvSpPr txBox="1"/>
      </xdr:nvSpPr>
      <xdr:spPr>
        <a:xfrm>
          <a:off x="109545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0</xdr:row>
      <xdr:rowOff>0</xdr:rowOff>
    </xdr:from>
    <xdr:ext cx="184731" cy="264560"/>
    <xdr:sp macro="" textlink="">
      <xdr:nvSpPr>
        <xdr:cNvPr id="15" name="CuadroTexto 3"/>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0</xdr:row>
      <xdr:rowOff>0</xdr:rowOff>
    </xdr:from>
    <xdr:ext cx="184731" cy="264560"/>
    <xdr:sp macro="" textlink="">
      <xdr:nvSpPr>
        <xdr:cNvPr id="16" name="CuadroTexto 4"/>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0</xdr:row>
      <xdr:rowOff>0</xdr:rowOff>
    </xdr:from>
    <xdr:ext cx="184731" cy="264560"/>
    <xdr:sp macro="" textlink="">
      <xdr:nvSpPr>
        <xdr:cNvPr id="17" name="CuadroTexto 3"/>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0</xdr:row>
      <xdr:rowOff>0</xdr:rowOff>
    </xdr:from>
    <xdr:ext cx="184731" cy="264560"/>
    <xdr:sp macro="" textlink="">
      <xdr:nvSpPr>
        <xdr:cNvPr id="18" name="CuadroTexto 4"/>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0</xdr:row>
      <xdr:rowOff>0</xdr:rowOff>
    </xdr:from>
    <xdr:ext cx="184731" cy="264560"/>
    <xdr:sp macro="" textlink="">
      <xdr:nvSpPr>
        <xdr:cNvPr id="19" name="CuadroTexto 3"/>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0</xdr:row>
      <xdr:rowOff>0</xdr:rowOff>
    </xdr:from>
    <xdr:ext cx="184731" cy="264560"/>
    <xdr:sp macro="" textlink="">
      <xdr:nvSpPr>
        <xdr:cNvPr id="20" name="CuadroTexto 4"/>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1</xdr:col>
      <xdr:colOff>857250</xdr:colOff>
      <xdr:row>0</xdr:row>
      <xdr:rowOff>158750</xdr:rowOff>
    </xdr:from>
    <xdr:to>
      <xdr:col>1</xdr:col>
      <xdr:colOff>2068286</xdr:colOff>
      <xdr:row>1</xdr:row>
      <xdr:rowOff>35152</xdr:rowOff>
    </xdr:to>
    <xdr:pic>
      <xdr:nvPicPr>
        <xdr:cNvPr id="21" name="Imagen 20"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58750"/>
          <a:ext cx="1211036" cy="1051152"/>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39688</xdr:colOff>
      <xdr:row>0</xdr:row>
      <xdr:rowOff>269875</xdr:rowOff>
    </xdr:from>
    <xdr:to>
      <xdr:col>1</xdr:col>
      <xdr:colOff>71438</xdr:colOff>
      <xdr:row>3</xdr:row>
      <xdr:rowOff>0</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88" y="269875"/>
          <a:ext cx="1214438" cy="1039813"/>
        </a:xfrm>
        <a:prstGeom prst="rect">
          <a:avLst/>
        </a:prstGeom>
        <a:noFill/>
        <a:ln>
          <a:noFill/>
        </a:ln>
      </xdr:spPr>
    </xdr:pic>
    <xdr:clientData/>
  </xdr:twoCellAnchor>
  <xdr:oneCellAnchor>
    <xdr:from>
      <xdr:col>4</xdr:col>
      <xdr:colOff>0</xdr:colOff>
      <xdr:row>7</xdr:row>
      <xdr:rowOff>0</xdr:rowOff>
    </xdr:from>
    <xdr:ext cx="184731" cy="264560"/>
    <xdr:sp macro="" textlink="">
      <xdr:nvSpPr>
        <xdr:cNvPr id="3" name="CuadroTexto 2"/>
        <xdr:cNvSpPr txBox="1"/>
      </xdr:nvSpPr>
      <xdr:spPr>
        <a:xfrm>
          <a:off x="10706872"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7</xdr:row>
      <xdr:rowOff>0</xdr:rowOff>
    </xdr:from>
    <xdr:ext cx="184731" cy="264560"/>
    <xdr:sp macro="" textlink="">
      <xdr:nvSpPr>
        <xdr:cNvPr id="4" name="CuadroTexto 3"/>
        <xdr:cNvSpPr txBox="1"/>
      </xdr:nvSpPr>
      <xdr:spPr>
        <a:xfrm>
          <a:off x="10706872"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7</xdr:row>
      <xdr:rowOff>0</xdr:rowOff>
    </xdr:from>
    <xdr:ext cx="184731" cy="264560"/>
    <xdr:sp macro="" textlink="">
      <xdr:nvSpPr>
        <xdr:cNvPr id="5" name="CuadroTexto 4"/>
        <xdr:cNvSpPr txBox="1"/>
      </xdr:nvSpPr>
      <xdr:spPr>
        <a:xfrm>
          <a:off x="9163822" y="218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7</xdr:row>
      <xdr:rowOff>0</xdr:rowOff>
    </xdr:from>
    <xdr:ext cx="184731" cy="264560"/>
    <xdr:sp macro="" textlink="">
      <xdr:nvSpPr>
        <xdr:cNvPr id="6" name="CuadroTexto 5"/>
        <xdr:cNvSpPr txBox="1"/>
      </xdr:nvSpPr>
      <xdr:spPr>
        <a:xfrm>
          <a:off x="9163822" y="218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K16"/>
  <sheetViews>
    <sheetView topLeftCell="B1" zoomScale="120" zoomScaleNormal="120" workbookViewId="0">
      <selection activeCell="A4" sqref="A4"/>
    </sheetView>
  </sheetViews>
  <sheetFormatPr baseColWidth="10" defaultColWidth="23.7109375" defaultRowHeight="15" x14ac:dyDescent="0.25"/>
  <cols>
    <col min="1" max="1" width="17.7109375" style="5" customWidth="1"/>
    <col min="2" max="2" width="30.7109375" style="4" customWidth="1"/>
    <col min="3" max="3" width="57.5703125" style="4" customWidth="1"/>
    <col min="4" max="6" width="13.42578125" style="4" customWidth="1"/>
    <col min="7" max="7" width="10.85546875" style="4" customWidth="1"/>
    <col min="8" max="8" width="13.42578125" style="4" customWidth="1"/>
    <col min="9" max="9" width="20.5703125" style="30" customWidth="1"/>
    <col min="10" max="10" width="24" style="8" customWidth="1"/>
    <col min="11" max="16384" width="23.7109375" style="4"/>
  </cols>
  <sheetData>
    <row r="1" spans="1:11" ht="35.1" customHeight="1" x14ac:dyDescent="0.25">
      <c r="A1" s="6"/>
      <c r="B1" s="6"/>
      <c r="C1" s="6"/>
      <c r="D1" s="6"/>
      <c r="E1" s="6"/>
      <c r="F1" s="6"/>
      <c r="G1" s="6"/>
      <c r="H1" s="6"/>
      <c r="I1" s="28"/>
      <c r="J1" s="7"/>
    </row>
    <row r="2" spans="1:11" ht="35.1" customHeight="1" x14ac:dyDescent="0.2">
      <c r="A2" s="164" t="s">
        <v>33</v>
      </c>
      <c r="B2" s="164"/>
      <c r="C2" s="164"/>
      <c r="D2" s="164"/>
      <c r="E2" s="164"/>
      <c r="F2" s="164"/>
      <c r="G2" s="164"/>
      <c r="H2" s="164"/>
      <c r="I2" s="164"/>
      <c r="J2" s="164"/>
    </row>
    <row r="3" spans="1:11" ht="35.1" customHeight="1" thickBot="1" x14ac:dyDescent="0.25">
      <c r="A3" s="164" t="s">
        <v>60</v>
      </c>
      <c r="B3" s="164"/>
      <c r="C3" s="164"/>
      <c r="D3" s="164"/>
      <c r="E3" s="164"/>
      <c r="F3" s="164"/>
      <c r="G3" s="164"/>
      <c r="H3" s="164"/>
      <c r="I3" s="164"/>
      <c r="J3" s="164"/>
    </row>
    <row r="4" spans="1:11" ht="37.5" customHeight="1" x14ac:dyDescent="0.2">
      <c r="A4" s="14" t="s">
        <v>13</v>
      </c>
      <c r="B4" s="15" t="s">
        <v>1</v>
      </c>
      <c r="C4" s="15" t="s">
        <v>0</v>
      </c>
      <c r="D4" s="15" t="s">
        <v>2</v>
      </c>
      <c r="E4" s="15" t="s">
        <v>19</v>
      </c>
      <c r="F4" s="81" t="s">
        <v>53</v>
      </c>
      <c r="G4" s="106" t="s">
        <v>44</v>
      </c>
      <c r="H4" s="106" t="s">
        <v>38</v>
      </c>
      <c r="I4" s="29" t="s">
        <v>41</v>
      </c>
      <c r="J4" s="16" t="s">
        <v>48</v>
      </c>
    </row>
    <row r="5" spans="1:11" s="1" customFormat="1" ht="67.5" customHeight="1" x14ac:dyDescent="0.3">
      <c r="A5" s="130"/>
      <c r="B5" s="83"/>
      <c r="C5" s="131"/>
      <c r="D5" s="99"/>
      <c r="E5" s="99"/>
      <c r="F5" s="125"/>
      <c r="G5" s="93"/>
      <c r="H5" s="107"/>
      <c r="I5" s="105"/>
      <c r="J5" s="104"/>
    </row>
    <row r="6" spans="1:11" s="1" customFormat="1" ht="67.5" customHeight="1" x14ac:dyDescent="0.3">
      <c r="A6" s="130"/>
      <c r="B6" s="83"/>
      <c r="C6" s="131"/>
      <c r="D6" s="99"/>
      <c r="E6" s="99"/>
      <c r="F6" s="125"/>
      <c r="G6" s="93"/>
      <c r="H6" s="107"/>
      <c r="I6" s="105"/>
      <c r="J6" s="104"/>
    </row>
    <row r="7" spans="1:11" s="1" customFormat="1" ht="15" customHeight="1" x14ac:dyDescent="0.25">
      <c r="A7" s="94"/>
      <c r="B7" s="95"/>
      <c r="C7" s="95"/>
      <c r="D7" s="96"/>
      <c r="E7" s="96"/>
      <c r="F7" s="96"/>
      <c r="G7" s="96"/>
      <c r="H7" s="96"/>
      <c r="I7" s="112">
        <f>SUM(I5:I6)</f>
        <v>0</v>
      </c>
      <c r="J7" s="109" t="s">
        <v>20</v>
      </c>
    </row>
    <row r="8" spans="1:11" s="1" customFormat="1" ht="15" customHeight="1" x14ac:dyDescent="0.25">
      <c r="A8" s="17"/>
      <c r="B8" s="18"/>
      <c r="C8" s="18"/>
      <c r="D8" s="19"/>
      <c r="E8" s="40"/>
      <c r="F8" s="40"/>
      <c r="G8" s="40"/>
      <c r="H8" s="40"/>
      <c r="I8" s="46">
        <f>+I5</f>
        <v>0</v>
      </c>
      <c r="J8" s="41" t="s">
        <v>32</v>
      </c>
      <c r="K8" s="87"/>
    </row>
    <row r="9" spans="1:11" ht="15" customHeight="1" x14ac:dyDescent="0.25">
      <c r="I9" s="46">
        <f>+I6</f>
        <v>0</v>
      </c>
      <c r="J9" s="41" t="s">
        <v>36</v>
      </c>
      <c r="K9" s="91"/>
    </row>
    <row r="10" spans="1:11" x14ac:dyDescent="0.25">
      <c r="C10" s="97"/>
      <c r="I10" s="4"/>
      <c r="J10" s="4"/>
    </row>
    <row r="11" spans="1:11" ht="11.25" x14ac:dyDescent="0.2">
      <c r="I11" s="4"/>
      <c r="J11" s="4"/>
    </row>
    <row r="12" spans="1:11" ht="11.25" x14ac:dyDescent="0.2">
      <c r="I12" s="4"/>
      <c r="J12" s="4"/>
    </row>
    <row r="13" spans="1:11" ht="11.25" x14ac:dyDescent="0.2">
      <c r="I13" s="4"/>
      <c r="J13" s="4"/>
    </row>
    <row r="14" spans="1:11" ht="11.25" x14ac:dyDescent="0.2">
      <c r="I14" s="4"/>
      <c r="J14" s="4"/>
    </row>
    <row r="16" spans="1:11" ht="16.5" x14ac:dyDescent="0.25">
      <c r="J16" s="73"/>
    </row>
  </sheetData>
  <mergeCells count="2">
    <mergeCell ref="A2:J2"/>
    <mergeCell ref="A3:J3"/>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CO18"/>
  <sheetViews>
    <sheetView zoomScale="120" zoomScaleNormal="120" workbookViewId="0">
      <selection activeCell="E16" sqref="E16"/>
    </sheetView>
  </sheetViews>
  <sheetFormatPr baseColWidth="10" defaultColWidth="23.7109375" defaultRowHeight="15" x14ac:dyDescent="0.25"/>
  <cols>
    <col min="1" max="1" width="17.7109375" style="5" customWidth="1"/>
    <col min="2" max="2" width="30.7109375" style="4" customWidth="1"/>
    <col min="3" max="3" width="57.5703125" style="4" customWidth="1"/>
    <col min="4" max="5" width="13.42578125" style="4" customWidth="1"/>
    <col min="6" max="6" width="20.5703125" style="30" customWidth="1"/>
    <col min="7" max="7" width="20.7109375" style="8" customWidth="1"/>
    <col min="8" max="16384" width="23.7109375" style="4"/>
  </cols>
  <sheetData>
    <row r="1" spans="1:93" ht="35.1" customHeight="1" x14ac:dyDescent="0.25">
      <c r="A1" s="6"/>
      <c r="B1" s="6"/>
      <c r="C1" s="6"/>
      <c r="D1" s="6"/>
      <c r="E1" s="6"/>
      <c r="F1" s="28"/>
      <c r="G1" s="7"/>
    </row>
    <row r="2" spans="1:93" ht="35.1" customHeight="1" x14ac:dyDescent="0.2">
      <c r="A2" s="164" t="s">
        <v>23</v>
      </c>
      <c r="B2" s="164"/>
      <c r="C2" s="164"/>
      <c r="D2" s="164"/>
      <c r="E2" s="164"/>
      <c r="F2" s="164"/>
      <c r="G2" s="164"/>
    </row>
    <row r="3" spans="1:93" ht="35.1" customHeight="1" thickBot="1" x14ac:dyDescent="0.25">
      <c r="A3" s="164" t="s">
        <v>60</v>
      </c>
      <c r="B3" s="164"/>
      <c r="C3" s="164"/>
      <c r="D3" s="164"/>
      <c r="E3" s="164"/>
      <c r="F3" s="164"/>
      <c r="G3" s="164"/>
    </row>
    <row r="4" spans="1:93" ht="37.5" customHeight="1" x14ac:dyDescent="0.2">
      <c r="A4" s="42" t="s">
        <v>13</v>
      </c>
      <c r="B4" s="43" t="s">
        <v>1</v>
      </c>
      <c r="C4" s="43" t="s">
        <v>0</v>
      </c>
      <c r="D4" s="43" t="s">
        <v>2</v>
      </c>
      <c r="E4" s="43" t="s">
        <v>19</v>
      </c>
      <c r="F4" s="108" t="s">
        <v>3</v>
      </c>
      <c r="G4" s="60" t="s">
        <v>5</v>
      </c>
    </row>
    <row r="5" spans="1:93" s="85" customFormat="1" ht="92.25" customHeight="1" x14ac:dyDescent="0.3">
      <c r="A5" s="148" t="s">
        <v>73</v>
      </c>
      <c r="B5" s="130" t="s">
        <v>74</v>
      </c>
      <c r="C5" s="149" t="s">
        <v>75</v>
      </c>
      <c r="D5" s="128">
        <v>45681</v>
      </c>
      <c r="E5" s="128">
        <v>45834</v>
      </c>
      <c r="F5" s="129">
        <v>480590584</v>
      </c>
      <c r="G5" s="100" t="s">
        <v>4</v>
      </c>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126"/>
    </row>
    <row r="6" spans="1:93" s="85" customFormat="1" ht="37.5" hidden="1" customHeight="1" x14ac:dyDescent="0.2">
      <c r="A6" s="115"/>
      <c r="B6" s="116"/>
      <c r="C6" s="116"/>
      <c r="D6" s="116"/>
      <c r="E6" s="116"/>
      <c r="F6" s="117"/>
      <c r="G6" s="118"/>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126"/>
    </row>
    <row r="7" spans="1:93" s="85" customFormat="1" ht="37.5" hidden="1" customHeight="1" x14ac:dyDescent="0.2">
      <c r="A7" s="115"/>
      <c r="B7" s="116"/>
      <c r="C7" s="116"/>
      <c r="D7" s="116"/>
      <c r="E7" s="116"/>
      <c r="F7" s="117"/>
      <c r="G7" s="118"/>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126"/>
    </row>
    <row r="8" spans="1:93" s="85" customFormat="1" ht="37.5" hidden="1" customHeight="1" x14ac:dyDescent="0.2">
      <c r="A8" s="115"/>
      <c r="B8" s="116"/>
      <c r="C8" s="116"/>
      <c r="D8" s="116"/>
      <c r="E8" s="116"/>
      <c r="F8" s="117"/>
      <c r="G8" s="118"/>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126"/>
    </row>
    <row r="9" spans="1:93" s="85" customFormat="1" ht="37.5" hidden="1" customHeight="1" x14ac:dyDescent="0.2">
      <c r="A9" s="115"/>
      <c r="B9" s="116"/>
      <c r="C9" s="116"/>
      <c r="D9" s="116"/>
      <c r="E9" s="116"/>
      <c r="F9" s="117"/>
      <c r="G9" s="118"/>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126"/>
    </row>
    <row r="10" spans="1:93" s="114" customFormat="1" ht="37.5" hidden="1" customHeight="1" x14ac:dyDescent="0.3">
      <c r="A10" s="100"/>
      <c r="B10" s="113"/>
      <c r="C10" s="103"/>
      <c r="D10" s="84"/>
      <c r="E10" s="84"/>
      <c r="F10" s="88"/>
      <c r="G10" s="86"/>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27"/>
    </row>
    <row r="11" spans="1:93" ht="15" customHeight="1" x14ac:dyDescent="0.25">
      <c r="A11" s="109"/>
      <c r="B11" s="110"/>
      <c r="C11" s="110"/>
      <c r="D11" s="111"/>
      <c r="E11" s="111"/>
      <c r="F11" s="112">
        <f>SUM(F5:F10)</f>
        <v>480590584</v>
      </c>
      <c r="G11" s="55" t="s">
        <v>20</v>
      </c>
      <c r="H11" s="4">
        <v>1</v>
      </c>
    </row>
    <row r="12" spans="1:93" x14ac:dyDescent="0.25">
      <c r="A12" s="17"/>
      <c r="B12" s="18"/>
      <c r="C12" s="18"/>
      <c r="D12" s="19"/>
      <c r="E12" s="40"/>
      <c r="F12" s="46">
        <f>+F11</f>
        <v>480590584</v>
      </c>
      <c r="G12" s="41" t="s">
        <v>4</v>
      </c>
      <c r="H12" s="4">
        <v>1</v>
      </c>
    </row>
    <row r="13" spans="1:93" x14ac:dyDescent="0.25">
      <c r="F13" s="46"/>
      <c r="G13" s="41"/>
    </row>
    <row r="14" spans="1:93" ht="11.25" x14ac:dyDescent="0.2">
      <c r="F14" s="4"/>
      <c r="G14" s="4"/>
    </row>
    <row r="15" spans="1:93" ht="11.25" x14ac:dyDescent="0.2">
      <c r="F15" s="4"/>
      <c r="G15" s="4"/>
    </row>
    <row r="16" spans="1:93" ht="11.25" x14ac:dyDescent="0.2">
      <c r="F16" s="4"/>
      <c r="G16" s="4"/>
    </row>
    <row r="17" spans="6:7" ht="11.25" x14ac:dyDescent="0.2">
      <c r="F17" s="4"/>
      <c r="G17" s="4"/>
    </row>
    <row r="18" spans="6:7" ht="11.25" x14ac:dyDescent="0.2">
      <c r="F18" s="4"/>
      <c r="G18" s="4"/>
    </row>
  </sheetData>
  <mergeCells count="2">
    <mergeCell ref="A2:G2"/>
    <mergeCell ref="A3:G3"/>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6"/>
  <sheetViews>
    <sheetView topLeftCell="A10" zoomScale="81" zoomScaleNormal="81" workbookViewId="0">
      <selection activeCell="I20" sqref="I20"/>
    </sheetView>
  </sheetViews>
  <sheetFormatPr baseColWidth="10" defaultColWidth="23.7109375" defaultRowHeight="11.25" x14ac:dyDescent="0.2"/>
  <cols>
    <col min="1" max="1" width="17.7109375" style="5" customWidth="1"/>
    <col min="2" max="2" width="49.42578125" style="4" customWidth="1"/>
    <col min="3" max="3" width="57.5703125" style="4" customWidth="1"/>
    <col min="4" max="7" width="13.42578125" style="4" customWidth="1"/>
    <col min="8" max="8" width="17.85546875" style="4" customWidth="1"/>
    <col min="9" max="9" width="16.7109375" style="4" customWidth="1"/>
    <col min="10" max="10" width="18.7109375" style="8" customWidth="1"/>
    <col min="11" max="16384" width="23.7109375" style="4"/>
  </cols>
  <sheetData>
    <row r="1" spans="1:11" ht="35.1" customHeight="1" x14ac:dyDescent="0.2">
      <c r="A1" s="6"/>
      <c r="B1" s="6"/>
      <c r="C1" s="6"/>
      <c r="D1" s="6"/>
      <c r="E1" s="6"/>
      <c r="F1" s="6"/>
      <c r="G1" s="6"/>
      <c r="H1" s="6"/>
      <c r="I1" s="6"/>
      <c r="J1" s="7"/>
    </row>
    <row r="2" spans="1:11" ht="35.1" customHeight="1" x14ac:dyDescent="0.2">
      <c r="A2" s="164" t="s">
        <v>49</v>
      </c>
      <c r="B2" s="164"/>
      <c r="C2" s="164"/>
      <c r="D2" s="164"/>
      <c r="E2" s="164"/>
      <c r="F2" s="164"/>
      <c r="G2" s="164"/>
      <c r="H2" s="164"/>
      <c r="I2" s="164"/>
      <c r="J2" s="164"/>
    </row>
    <row r="3" spans="1:11" ht="35.1" customHeight="1" thickBot="1" x14ac:dyDescent="0.25">
      <c r="A3" s="164" t="s">
        <v>60</v>
      </c>
      <c r="B3" s="164"/>
      <c r="C3" s="164"/>
      <c r="D3" s="164"/>
      <c r="E3" s="164"/>
      <c r="F3" s="164"/>
      <c r="G3" s="164"/>
      <c r="H3" s="164"/>
      <c r="I3" s="164"/>
      <c r="J3" s="164"/>
    </row>
    <row r="4" spans="1:11" ht="37.5" customHeight="1" x14ac:dyDescent="0.2">
      <c r="A4" s="42" t="s">
        <v>13</v>
      </c>
      <c r="B4" s="43" t="s">
        <v>1</v>
      </c>
      <c r="C4" s="43" t="s">
        <v>0</v>
      </c>
      <c r="D4" s="43" t="s">
        <v>2</v>
      </c>
      <c r="E4" s="43" t="s">
        <v>19</v>
      </c>
      <c r="F4" s="165" t="s">
        <v>47</v>
      </c>
      <c r="G4" s="165" t="s">
        <v>38</v>
      </c>
      <c r="H4" s="167" t="s">
        <v>27</v>
      </c>
      <c r="I4" s="167" t="s">
        <v>43</v>
      </c>
      <c r="J4" s="169" t="s">
        <v>28</v>
      </c>
    </row>
    <row r="5" spans="1:11" ht="39" customHeight="1" x14ac:dyDescent="0.2">
      <c r="A5" s="150"/>
      <c r="B5" s="57"/>
      <c r="C5" s="57"/>
      <c r="D5" s="57"/>
      <c r="E5" s="57"/>
      <c r="F5" s="166"/>
      <c r="G5" s="166"/>
      <c r="H5" s="168"/>
      <c r="I5" s="168"/>
      <c r="J5" s="170"/>
    </row>
    <row r="6" spans="1:11" ht="78.75" customHeight="1" x14ac:dyDescent="0.3">
      <c r="A6" s="122" t="s">
        <v>76</v>
      </c>
      <c r="B6" s="83" t="s">
        <v>77</v>
      </c>
      <c r="C6" s="83" t="s">
        <v>85</v>
      </c>
      <c r="D6" s="93">
        <v>45660</v>
      </c>
      <c r="E6" s="93">
        <v>46022</v>
      </c>
      <c r="F6" s="65"/>
      <c r="G6" s="65"/>
      <c r="H6" s="152">
        <v>40000000</v>
      </c>
      <c r="I6" s="152">
        <v>40000000</v>
      </c>
      <c r="J6" s="139" t="s">
        <v>4</v>
      </c>
    </row>
    <row r="7" spans="1:11" ht="72" customHeight="1" x14ac:dyDescent="0.3">
      <c r="A7" s="122" t="s">
        <v>78</v>
      </c>
      <c r="B7" s="83" t="s">
        <v>68</v>
      </c>
      <c r="C7" s="83" t="s">
        <v>86</v>
      </c>
      <c r="D7" s="93">
        <v>45658</v>
      </c>
      <c r="E7" s="93">
        <v>45688</v>
      </c>
      <c r="F7" s="65"/>
      <c r="G7" s="65"/>
      <c r="H7" s="153">
        <v>5115000</v>
      </c>
      <c r="I7" s="153">
        <v>5115000</v>
      </c>
      <c r="J7" s="139" t="s">
        <v>4</v>
      </c>
    </row>
    <row r="8" spans="1:11" s="1" customFormat="1" ht="66" customHeight="1" x14ac:dyDescent="0.3">
      <c r="A8" s="122" t="s">
        <v>79</v>
      </c>
      <c r="B8" s="83" t="s">
        <v>68</v>
      </c>
      <c r="C8" s="83" t="s">
        <v>87</v>
      </c>
      <c r="D8" s="93">
        <v>45658</v>
      </c>
      <c r="E8" s="93">
        <v>45673</v>
      </c>
      <c r="F8" s="65"/>
      <c r="G8" s="65"/>
      <c r="H8" s="152">
        <v>200695808</v>
      </c>
      <c r="I8" s="152">
        <v>200695808</v>
      </c>
      <c r="J8" s="139" t="s">
        <v>4</v>
      </c>
    </row>
    <row r="9" spans="1:11" s="1" customFormat="1" ht="54" customHeight="1" x14ac:dyDescent="0.3">
      <c r="A9" s="122" t="s">
        <v>80</v>
      </c>
      <c r="B9" s="83" t="s">
        <v>68</v>
      </c>
      <c r="C9" s="83" t="s">
        <v>88</v>
      </c>
      <c r="D9" s="151">
        <v>45658</v>
      </c>
      <c r="E9" s="151">
        <v>45674</v>
      </c>
      <c r="F9" s="65"/>
      <c r="G9" s="65"/>
      <c r="H9" s="153">
        <v>79171685</v>
      </c>
      <c r="I9" s="153">
        <v>79171685</v>
      </c>
      <c r="J9" s="154" t="s">
        <v>90</v>
      </c>
    </row>
    <row r="10" spans="1:11" ht="94.5" customHeight="1" x14ac:dyDescent="0.3">
      <c r="A10" s="122" t="s">
        <v>81</v>
      </c>
      <c r="B10" s="83" t="s">
        <v>68</v>
      </c>
      <c r="C10" s="83" t="s">
        <v>89</v>
      </c>
      <c r="D10" s="93">
        <v>45666</v>
      </c>
      <c r="E10" s="93">
        <v>45729</v>
      </c>
      <c r="F10" s="93"/>
      <c r="G10" s="119"/>
      <c r="H10" s="152">
        <v>192027869</v>
      </c>
      <c r="I10" s="152">
        <v>192027869</v>
      </c>
      <c r="J10" s="139" t="s">
        <v>72</v>
      </c>
    </row>
    <row r="11" spans="1:11" ht="94.5" customHeight="1" x14ac:dyDescent="0.3">
      <c r="A11" s="122" t="s">
        <v>82</v>
      </c>
      <c r="B11" s="83" t="s">
        <v>68</v>
      </c>
      <c r="C11" s="83" t="s">
        <v>88</v>
      </c>
      <c r="D11" s="93">
        <v>45677</v>
      </c>
      <c r="E11" s="93">
        <v>45742</v>
      </c>
      <c r="F11" s="93"/>
      <c r="G11" s="119"/>
      <c r="H11" s="153">
        <v>331219151</v>
      </c>
      <c r="I11" s="153">
        <v>331219151</v>
      </c>
      <c r="J11" s="139" t="s">
        <v>90</v>
      </c>
    </row>
    <row r="12" spans="1:11" ht="76.5" customHeight="1" x14ac:dyDescent="0.3">
      <c r="A12" s="122" t="s">
        <v>83</v>
      </c>
      <c r="B12" s="83" t="s">
        <v>84</v>
      </c>
      <c r="C12" s="123" t="s">
        <v>87</v>
      </c>
      <c r="D12" s="93">
        <v>45685</v>
      </c>
      <c r="E12" s="93">
        <v>45715</v>
      </c>
      <c r="F12" s="120"/>
      <c r="G12" s="121"/>
      <c r="H12" s="152">
        <v>489763110</v>
      </c>
      <c r="I12" s="152">
        <v>489763110</v>
      </c>
      <c r="J12" s="139" t="s">
        <v>4</v>
      </c>
    </row>
    <row r="13" spans="1:11" ht="15" x14ac:dyDescent="0.25">
      <c r="F13" s="135"/>
      <c r="G13" s="136"/>
      <c r="I13" s="137">
        <f>SUM(I6:I12)</f>
        <v>1337992623</v>
      </c>
      <c r="J13" s="109" t="s">
        <v>20</v>
      </c>
      <c r="K13" s="4">
        <v>7</v>
      </c>
    </row>
    <row r="14" spans="1:11" ht="15" x14ac:dyDescent="0.2">
      <c r="I14" s="137">
        <v>735573918</v>
      </c>
      <c r="J14" s="41" t="s">
        <v>32</v>
      </c>
      <c r="K14" s="4">
        <v>4</v>
      </c>
    </row>
    <row r="15" spans="1:11" ht="15" x14ac:dyDescent="0.2">
      <c r="I15" s="137">
        <v>602418705</v>
      </c>
      <c r="J15" s="41" t="s">
        <v>46</v>
      </c>
      <c r="K15" s="4">
        <v>3</v>
      </c>
    </row>
    <row r="16" spans="1:11" x14ac:dyDescent="0.2">
      <c r="I16" s="90"/>
      <c r="J16" s="4"/>
    </row>
  </sheetData>
  <autoFilter ref="A4:J15"/>
  <mergeCells count="7">
    <mergeCell ref="A2:J2"/>
    <mergeCell ref="A3:J3"/>
    <mergeCell ref="F4:F5"/>
    <mergeCell ref="G4:G5"/>
    <mergeCell ref="H4:H5"/>
    <mergeCell ref="I4:I5"/>
    <mergeCell ref="J4:J5"/>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K20"/>
  <sheetViews>
    <sheetView zoomScale="84" zoomScaleNormal="84" workbookViewId="0">
      <selection activeCell="J11" sqref="J11"/>
    </sheetView>
  </sheetViews>
  <sheetFormatPr baseColWidth="10" defaultColWidth="23.7109375" defaultRowHeight="15" x14ac:dyDescent="0.25"/>
  <cols>
    <col min="1" max="1" width="17.7109375" style="5" customWidth="1"/>
    <col min="2" max="2" width="41.7109375" style="4" customWidth="1"/>
    <col min="3" max="3" width="57.5703125" style="4" customWidth="1"/>
    <col min="4" max="5" width="13.42578125" style="4" customWidth="1"/>
    <col min="6" max="6" width="18.5703125" style="4" customWidth="1"/>
    <col min="7" max="7" width="19.140625" style="4" customWidth="1"/>
    <col min="8" max="8" width="26.42578125" style="4" customWidth="1"/>
    <col min="9" max="9" width="20.5703125" style="30" customWidth="1"/>
    <col min="10" max="10" width="22.42578125" style="8" customWidth="1"/>
    <col min="11" max="16384" width="23.7109375" style="4"/>
  </cols>
  <sheetData>
    <row r="1" spans="1:11" ht="35.1" customHeight="1" x14ac:dyDescent="0.25">
      <c r="A1" s="6"/>
      <c r="B1" s="6"/>
      <c r="C1" s="6"/>
      <c r="D1" s="6"/>
      <c r="E1" s="6"/>
      <c r="F1" s="6"/>
      <c r="G1" s="6"/>
      <c r="H1" s="6"/>
      <c r="I1" s="28"/>
      <c r="J1" s="7"/>
    </row>
    <row r="2" spans="1:11" ht="35.1" customHeight="1" x14ac:dyDescent="0.2">
      <c r="A2" s="164" t="s">
        <v>50</v>
      </c>
      <c r="B2" s="164"/>
      <c r="C2" s="164"/>
      <c r="D2" s="164"/>
      <c r="E2" s="164"/>
      <c r="F2" s="164"/>
      <c r="G2" s="164"/>
      <c r="H2" s="164"/>
      <c r="I2" s="164"/>
      <c r="J2" s="164"/>
    </row>
    <row r="3" spans="1:11" ht="35.1" customHeight="1" x14ac:dyDescent="0.2">
      <c r="A3" s="164" t="s">
        <v>60</v>
      </c>
      <c r="B3" s="164"/>
      <c r="C3" s="164"/>
      <c r="D3" s="164"/>
      <c r="E3" s="164"/>
      <c r="F3" s="164"/>
      <c r="G3" s="164"/>
      <c r="H3" s="164"/>
      <c r="I3" s="164"/>
      <c r="J3" s="164"/>
    </row>
    <row r="4" spans="1:11" ht="37.5" customHeight="1" x14ac:dyDescent="0.2">
      <c r="A4" s="80" t="s">
        <v>13</v>
      </c>
      <c r="B4" s="81" t="s">
        <v>1</v>
      </c>
      <c r="C4" s="81" t="s">
        <v>0</v>
      </c>
      <c r="D4" s="81" t="s">
        <v>2</v>
      </c>
      <c r="E4" s="81" t="s">
        <v>19</v>
      </c>
      <c r="F4" s="92" t="s">
        <v>42</v>
      </c>
      <c r="G4" s="92" t="s">
        <v>39</v>
      </c>
      <c r="H4" s="92" t="s">
        <v>40</v>
      </c>
      <c r="I4" s="82" t="s">
        <v>41</v>
      </c>
      <c r="J4" s="60" t="s">
        <v>5</v>
      </c>
    </row>
    <row r="5" spans="1:11" ht="95.25" customHeight="1" x14ac:dyDescent="0.3">
      <c r="A5" s="122" t="s">
        <v>91</v>
      </c>
      <c r="B5" s="155" t="s">
        <v>92</v>
      </c>
      <c r="C5" s="156" t="s">
        <v>93</v>
      </c>
      <c r="D5" s="93">
        <v>45658</v>
      </c>
      <c r="E5" s="93">
        <v>46022</v>
      </c>
      <c r="F5" s="124"/>
      <c r="G5" s="124"/>
      <c r="H5" s="98">
        <v>68906400</v>
      </c>
      <c r="I5" s="98">
        <v>68906400</v>
      </c>
      <c r="J5" s="157" t="s">
        <v>4</v>
      </c>
    </row>
    <row r="6" spans="1:11" ht="15" customHeight="1" x14ac:dyDescent="0.3">
      <c r="A6" s="53"/>
      <c r="B6" s="56"/>
      <c r="C6" s="59"/>
      <c r="D6" s="54"/>
      <c r="E6" s="54"/>
      <c r="F6" s="54"/>
      <c r="G6" s="54"/>
      <c r="H6" s="54"/>
      <c r="I6" s="45">
        <v>0</v>
      </c>
      <c r="J6" s="41" t="s">
        <v>20</v>
      </c>
      <c r="K6" s="4">
        <v>1</v>
      </c>
    </row>
    <row r="7" spans="1:11" x14ac:dyDescent="0.25">
      <c r="A7" s="17"/>
      <c r="B7" s="18"/>
      <c r="C7" s="18"/>
      <c r="D7" s="19"/>
      <c r="E7" s="40"/>
      <c r="F7" s="40"/>
      <c r="G7" s="40"/>
      <c r="H7" s="40"/>
      <c r="I7" s="45">
        <v>0</v>
      </c>
      <c r="J7" s="85" t="s">
        <v>36</v>
      </c>
    </row>
    <row r="8" spans="1:11" x14ac:dyDescent="0.25">
      <c r="I8" s="45">
        <f>+I5</f>
        <v>68906400</v>
      </c>
      <c r="J8" s="85" t="s">
        <v>4</v>
      </c>
      <c r="K8" s="4">
        <v>1</v>
      </c>
    </row>
    <row r="9" spans="1:11" ht="11.25" x14ac:dyDescent="0.2">
      <c r="I9" s="101"/>
      <c r="J9" s="4"/>
    </row>
    <row r="10" spans="1:11" ht="11.25" x14ac:dyDescent="0.2">
      <c r="I10" s="4"/>
      <c r="J10" s="4"/>
    </row>
    <row r="11" spans="1:11" ht="11.25" x14ac:dyDescent="0.2">
      <c r="I11" s="4"/>
      <c r="J11" s="4"/>
    </row>
    <row r="12" spans="1:11" ht="11.25" x14ac:dyDescent="0.2">
      <c r="I12" s="4"/>
    </row>
    <row r="13" spans="1:11" ht="11.25" x14ac:dyDescent="0.2">
      <c r="I13" s="4"/>
    </row>
    <row r="18" spans="3:3" x14ac:dyDescent="0.25">
      <c r="C18" s="90"/>
    </row>
    <row r="20" spans="3:3" x14ac:dyDescent="0.25">
      <c r="C20" s="4">
        <f>INTERVENTORIA!K811</f>
        <v>0</v>
      </c>
    </row>
  </sheetData>
  <autoFilter ref="A4:J8"/>
  <mergeCells count="2">
    <mergeCell ref="A2:J2"/>
    <mergeCell ref="A3:J3"/>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07"/>
  <sheetViews>
    <sheetView topLeftCell="A13" zoomScale="80" zoomScaleNormal="80" workbookViewId="0">
      <selection activeCell="J121" sqref="J121"/>
    </sheetView>
  </sheetViews>
  <sheetFormatPr baseColWidth="10" defaultColWidth="23.7109375" defaultRowHeight="15" x14ac:dyDescent="0.25"/>
  <cols>
    <col min="1" max="1" width="19.5703125" style="58" customWidth="1"/>
    <col min="2" max="2" width="49.5703125" style="68" customWidth="1"/>
    <col min="3" max="3" width="57.5703125" style="69" customWidth="1"/>
    <col min="4" max="7" width="17.7109375" style="58" customWidth="1"/>
    <col min="8" max="9" width="23" style="72" customWidth="1"/>
    <col min="10" max="10" width="24.28515625" style="70" customWidth="1"/>
    <col min="11" max="11" width="26.42578125" style="71" customWidth="1"/>
    <col min="12" max="16384" width="23.7109375" style="51"/>
  </cols>
  <sheetData>
    <row r="1" spans="1:11" x14ac:dyDescent="0.25">
      <c r="A1" s="61"/>
      <c r="B1" s="61"/>
      <c r="C1" s="61"/>
      <c r="D1" s="61"/>
      <c r="E1" s="61"/>
      <c r="F1" s="61"/>
      <c r="G1" s="61"/>
      <c r="H1" s="62"/>
      <c r="I1" s="62"/>
      <c r="J1" s="63"/>
      <c r="K1" s="64"/>
    </row>
    <row r="2" spans="1:11" ht="23.25" x14ac:dyDescent="0.25">
      <c r="A2" s="171" t="s">
        <v>34</v>
      </c>
      <c r="B2" s="171"/>
      <c r="C2" s="171"/>
      <c r="D2" s="171"/>
      <c r="E2" s="171"/>
      <c r="F2" s="171"/>
      <c r="G2" s="171"/>
      <c r="H2" s="171"/>
      <c r="I2" s="171"/>
      <c r="J2" s="171"/>
      <c r="K2" s="171"/>
    </row>
    <row r="3" spans="1:11" ht="94.5" customHeight="1" x14ac:dyDescent="0.25">
      <c r="A3" s="171" t="s">
        <v>60</v>
      </c>
      <c r="B3" s="171"/>
      <c r="C3" s="171"/>
      <c r="D3" s="171"/>
      <c r="E3" s="171"/>
      <c r="F3" s="171"/>
      <c r="G3" s="171"/>
      <c r="H3" s="171"/>
      <c r="I3" s="171"/>
      <c r="J3" s="171"/>
      <c r="K3" s="171"/>
    </row>
    <row r="4" spans="1:11" ht="90" customHeight="1" x14ac:dyDescent="0.25">
      <c r="A4" s="65" t="s">
        <v>29</v>
      </c>
      <c r="B4" s="65" t="s">
        <v>30</v>
      </c>
      <c r="C4" s="65" t="s">
        <v>24</v>
      </c>
      <c r="D4" s="65" t="s">
        <v>25</v>
      </c>
      <c r="E4" s="65" t="s">
        <v>26</v>
      </c>
      <c r="F4" s="65" t="s">
        <v>44</v>
      </c>
      <c r="G4" s="65" t="s">
        <v>38</v>
      </c>
      <c r="H4" s="66" t="s">
        <v>27</v>
      </c>
      <c r="I4" s="66" t="s">
        <v>43</v>
      </c>
      <c r="J4" s="67" t="str">
        <f>K4</f>
        <v>MODALIDAD (Homo o Convenio: nombre del convenio)</v>
      </c>
      <c r="K4" s="65" t="s">
        <v>28</v>
      </c>
    </row>
    <row r="5" spans="1:11" ht="90" customHeight="1" x14ac:dyDescent="0.3">
      <c r="A5" s="100" t="s">
        <v>94</v>
      </c>
      <c r="B5" s="83" t="s">
        <v>95</v>
      </c>
      <c r="C5" s="123" t="s">
        <v>275</v>
      </c>
      <c r="D5" s="99">
        <v>45658</v>
      </c>
      <c r="E5" s="99">
        <v>45674</v>
      </c>
      <c r="F5" s="65"/>
      <c r="G5" s="65"/>
      <c r="H5" s="161"/>
      <c r="I5" s="162">
        <v>1920312</v>
      </c>
      <c r="J5" s="139" t="s">
        <v>90</v>
      </c>
      <c r="K5" s="65"/>
    </row>
    <row r="6" spans="1:11" ht="90" customHeight="1" x14ac:dyDescent="0.3">
      <c r="A6" s="100" t="s">
        <v>96</v>
      </c>
      <c r="B6" s="83" t="s">
        <v>97</v>
      </c>
      <c r="C6" s="123" t="s">
        <v>276</v>
      </c>
      <c r="D6" s="99">
        <v>45658</v>
      </c>
      <c r="E6" s="99">
        <v>45674</v>
      </c>
      <c r="F6" s="65"/>
      <c r="G6" s="65"/>
      <c r="H6" s="66"/>
      <c r="I6" s="162">
        <v>2074824</v>
      </c>
      <c r="J6" s="139" t="s">
        <v>90</v>
      </c>
      <c r="K6" s="65"/>
    </row>
    <row r="7" spans="1:11" ht="90" customHeight="1" x14ac:dyDescent="0.3">
      <c r="A7" s="100" t="s">
        <v>98</v>
      </c>
      <c r="B7" s="83" t="s">
        <v>99</v>
      </c>
      <c r="C7" s="123" t="s">
        <v>277</v>
      </c>
      <c r="D7" s="99">
        <v>45658</v>
      </c>
      <c r="E7" s="99">
        <v>45674</v>
      </c>
      <c r="F7" s="65"/>
      <c r="G7" s="65"/>
      <c r="H7" s="66"/>
      <c r="I7" s="162">
        <v>1920312</v>
      </c>
      <c r="J7" s="139" t="s">
        <v>90</v>
      </c>
      <c r="K7" s="65"/>
    </row>
    <row r="8" spans="1:11" ht="90" customHeight="1" x14ac:dyDescent="0.3">
      <c r="A8" s="100" t="s">
        <v>100</v>
      </c>
      <c r="B8" s="83" t="s">
        <v>101</v>
      </c>
      <c r="C8" s="123" t="s">
        <v>278</v>
      </c>
      <c r="D8" s="99">
        <v>45658</v>
      </c>
      <c r="E8" s="99">
        <v>45674</v>
      </c>
      <c r="F8" s="65"/>
      <c r="G8" s="65"/>
      <c r="H8" s="66"/>
      <c r="I8" s="162">
        <v>2074824</v>
      </c>
      <c r="J8" s="139" t="s">
        <v>90</v>
      </c>
      <c r="K8" s="65"/>
    </row>
    <row r="9" spans="1:11" ht="90" customHeight="1" x14ac:dyDescent="0.3">
      <c r="A9" s="100" t="s">
        <v>102</v>
      </c>
      <c r="B9" s="83" t="s">
        <v>103</v>
      </c>
      <c r="C9" s="123" t="s">
        <v>278</v>
      </c>
      <c r="D9" s="99">
        <v>45658</v>
      </c>
      <c r="E9" s="99">
        <v>45674</v>
      </c>
      <c r="F9" s="65"/>
      <c r="G9" s="65"/>
      <c r="H9" s="66"/>
      <c r="I9" s="162">
        <v>2074824</v>
      </c>
      <c r="J9" s="139" t="s">
        <v>90</v>
      </c>
      <c r="K9" s="65"/>
    </row>
    <row r="10" spans="1:11" ht="90" customHeight="1" x14ac:dyDescent="0.3">
      <c r="A10" s="100" t="s">
        <v>104</v>
      </c>
      <c r="B10" s="83" t="s">
        <v>105</v>
      </c>
      <c r="C10" s="123" t="s">
        <v>278</v>
      </c>
      <c r="D10" s="99">
        <v>45658</v>
      </c>
      <c r="E10" s="99">
        <v>45674</v>
      </c>
      <c r="F10" s="65"/>
      <c r="G10" s="65"/>
      <c r="H10" s="66"/>
      <c r="I10" s="162">
        <v>2074824</v>
      </c>
      <c r="J10" s="139" t="s">
        <v>90</v>
      </c>
      <c r="K10" s="65"/>
    </row>
    <row r="11" spans="1:11" ht="90" customHeight="1" x14ac:dyDescent="0.3">
      <c r="A11" s="100" t="s">
        <v>106</v>
      </c>
      <c r="B11" s="83" t="s">
        <v>107</v>
      </c>
      <c r="C11" s="52" t="s">
        <v>275</v>
      </c>
      <c r="D11" s="99">
        <v>45658</v>
      </c>
      <c r="E11" s="99">
        <v>45674</v>
      </c>
      <c r="F11" s="65"/>
      <c r="G11" s="65"/>
      <c r="H11" s="66"/>
      <c r="I11" s="162">
        <v>1920312</v>
      </c>
      <c r="J11" s="139" t="s">
        <v>90</v>
      </c>
      <c r="K11" s="65"/>
    </row>
    <row r="12" spans="1:11" ht="90" customHeight="1" x14ac:dyDescent="0.25">
      <c r="A12" s="100" t="s">
        <v>108</v>
      </c>
      <c r="B12" s="52" t="s">
        <v>109</v>
      </c>
      <c r="C12" s="143" t="s">
        <v>279</v>
      </c>
      <c r="D12" s="99">
        <v>45658</v>
      </c>
      <c r="E12" s="99">
        <v>45674</v>
      </c>
      <c r="F12" s="65"/>
      <c r="G12" s="65"/>
      <c r="H12" s="66"/>
      <c r="I12" s="162">
        <v>1920312</v>
      </c>
      <c r="J12" s="139" t="s">
        <v>90</v>
      </c>
      <c r="K12" s="65"/>
    </row>
    <row r="13" spans="1:11" ht="90" customHeight="1" x14ac:dyDescent="0.3">
      <c r="A13" s="100" t="s">
        <v>110</v>
      </c>
      <c r="B13" s="83" t="s">
        <v>111</v>
      </c>
      <c r="C13" s="123" t="s">
        <v>277</v>
      </c>
      <c r="D13" s="99">
        <v>45658</v>
      </c>
      <c r="E13" s="99">
        <v>45674</v>
      </c>
      <c r="F13" s="65"/>
      <c r="G13" s="65"/>
      <c r="H13" s="66"/>
      <c r="I13" s="162">
        <v>1920312</v>
      </c>
      <c r="J13" s="139" t="s">
        <v>90</v>
      </c>
      <c r="K13" s="65"/>
    </row>
    <row r="14" spans="1:11" ht="90" customHeight="1" x14ac:dyDescent="0.25">
      <c r="A14" s="100" t="s">
        <v>112</v>
      </c>
      <c r="B14" s="52" t="s">
        <v>113</v>
      </c>
      <c r="C14" s="143" t="s">
        <v>280</v>
      </c>
      <c r="D14" s="99">
        <v>45658</v>
      </c>
      <c r="E14" s="99">
        <v>45674</v>
      </c>
      <c r="F14" s="65"/>
      <c r="G14" s="65"/>
      <c r="H14" s="66"/>
      <c r="I14" s="162">
        <v>2047565</v>
      </c>
      <c r="J14" s="139" t="s">
        <v>90</v>
      </c>
      <c r="K14" s="65"/>
    </row>
    <row r="15" spans="1:11" ht="90" customHeight="1" x14ac:dyDescent="0.3">
      <c r="A15" s="100" t="s">
        <v>114</v>
      </c>
      <c r="B15" s="158" t="s">
        <v>115</v>
      </c>
      <c r="C15" s="123" t="s">
        <v>281</v>
      </c>
      <c r="D15" s="99">
        <v>45658</v>
      </c>
      <c r="E15" s="99">
        <v>45729</v>
      </c>
      <c r="F15" s="65"/>
      <c r="G15" s="65"/>
      <c r="H15" s="66"/>
      <c r="I15" s="162">
        <v>7093158</v>
      </c>
      <c r="J15" s="139" t="s">
        <v>72</v>
      </c>
      <c r="K15" s="65"/>
    </row>
    <row r="16" spans="1:11" ht="90" customHeight="1" x14ac:dyDescent="0.3">
      <c r="A16" s="100" t="s">
        <v>116</v>
      </c>
      <c r="B16" s="83" t="s">
        <v>59</v>
      </c>
      <c r="C16" s="123" t="s">
        <v>282</v>
      </c>
      <c r="D16" s="99">
        <v>45658</v>
      </c>
      <c r="E16" s="99">
        <v>45729</v>
      </c>
      <c r="F16" s="65"/>
      <c r="G16" s="65"/>
      <c r="H16" s="66"/>
      <c r="I16" s="162">
        <v>7494658</v>
      </c>
      <c r="J16" s="139" t="s">
        <v>72</v>
      </c>
      <c r="K16" s="65"/>
    </row>
    <row r="17" spans="1:11" ht="90" customHeight="1" x14ac:dyDescent="0.3">
      <c r="A17" s="100" t="s">
        <v>117</v>
      </c>
      <c r="B17" s="83" t="s">
        <v>118</v>
      </c>
      <c r="C17" s="123" t="s">
        <v>283</v>
      </c>
      <c r="D17" s="99">
        <v>45658</v>
      </c>
      <c r="E17" s="99">
        <v>45729</v>
      </c>
      <c r="F17" s="65"/>
      <c r="G17" s="65"/>
      <c r="H17" s="66"/>
      <c r="I17" s="162">
        <v>10171329</v>
      </c>
      <c r="J17" s="139" t="s">
        <v>72</v>
      </c>
      <c r="K17" s="65"/>
    </row>
    <row r="18" spans="1:11" ht="90" customHeight="1" x14ac:dyDescent="0.3">
      <c r="A18" s="100" t="s">
        <v>119</v>
      </c>
      <c r="B18" s="83" t="s">
        <v>120</v>
      </c>
      <c r="C18" s="123" t="s">
        <v>275</v>
      </c>
      <c r="D18" s="99">
        <v>45658</v>
      </c>
      <c r="E18" s="99">
        <v>45674</v>
      </c>
      <c r="F18" s="65"/>
      <c r="G18" s="65"/>
      <c r="H18" s="66"/>
      <c r="I18" s="162">
        <v>1920312</v>
      </c>
      <c r="J18" s="139" t="s">
        <v>90</v>
      </c>
      <c r="K18" s="65"/>
    </row>
    <row r="19" spans="1:11" ht="90" customHeight="1" x14ac:dyDescent="0.3">
      <c r="A19" s="100" t="s">
        <v>121</v>
      </c>
      <c r="B19" s="83" t="s">
        <v>122</v>
      </c>
      <c r="C19" s="123" t="s">
        <v>278</v>
      </c>
      <c r="D19" s="99">
        <v>45658</v>
      </c>
      <c r="E19" s="99">
        <v>45674</v>
      </c>
      <c r="F19" s="65"/>
      <c r="G19" s="65"/>
      <c r="H19" s="66"/>
      <c r="I19" s="162">
        <v>2074824</v>
      </c>
      <c r="J19" s="139" t="s">
        <v>90</v>
      </c>
      <c r="K19" s="65"/>
    </row>
    <row r="20" spans="1:11" ht="90" customHeight="1" x14ac:dyDescent="0.3">
      <c r="A20" s="100" t="s">
        <v>123</v>
      </c>
      <c r="B20" s="140" t="s">
        <v>124</v>
      </c>
      <c r="C20" s="142" t="s">
        <v>278</v>
      </c>
      <c r="D20" s="99">
        <v>45658</v>
      </c>
      <c r="E20" s="99">
        <v>45674</v>
      </c>
      <c r="F20" s="65"/>
      <c r="G20" s="65"/>
      <c r="H20" s="66"/>
      <c r="I20" s="162">
        <v>2074824</v>
      </c>
      <c r="J20" s="139" t="s">
        <v>90</v>
      </c>
      <c r="K20" s="65"/>
    </row>
    <row r="21" spans="1:11" ht="90" customHeight="1" x14ac:dyDescent="0.3">
      <c r="A21" s="100" t="s">
        <v>125</v>
      </c>
      <c r="B21" s="83" t="s">
        <v>126</v>
      </c>
      <c r="C21" s="123" t="s">
        <v>284</v>
      </c>
      <c r="D21" s="99">
        <v>45658</v>
      </c>
      <c r="E21" s="99">
        <v>45729</v>
      </c>
      <c r="F21" s="65"/>
      <c r="G21" s="65"/>
      <c r="H21" s="66"/>
      <c r="I21" s="162">
        <v>7093158</v>
      </c>
      <c r="J21" s="139" t="s">
        <v>72</v>
      </c>
      <c r="K21" s="65"/>
    </row>
    <row r="22" spans="1:11" ht="90" customHeight="1" x14ac:dyDescent="0.3">
      <c r="A22" s="100" t="s">
        <v>127</v>
      </c>
      <c r="B22" s="83" t="s">
        <v>128</v>
      </c>
      <c r="C22" s="123" t="s">
        <v>285</v>
      </c>
      <c r="D22" s="99">
        <v>45658</v>
      </c>
      <c r="E22" s="99">
        <v>45674</v>
      </c>
      <c r="F22" s="65"/>
      <c r="G22" s="65"/>
      <c r="H22" s="88"/>
      <c r="I22" s="162">
        <v>2047565</v>
      </c>
      <c r="J22" s="139" t="s">
        <v>90</v>
      </c>
      <c r="K22" s="65"/>
    </row>
    <row r="23" spans="1:11" ht="90" customHeight="1" x14ac:dyDescent="0.3">
      <c r="A23" s="100" t="s">
        <v>129</v>
      </c>
      <c r="B23" s="140" t="s">
        <v>130</v>
      </c>
      <c r="C23" s="142" t="s">
        <v>286</v>
      </c>
      <c r="D23" s="99">
        <v>45658</v>
      </c>
      <c r="E23" s="99">
        <v>45716</v>
      </c>
      <c r="F23" s="65"/>
      <c r="G23" s="65"/>
      <c r="H23" s="88"/>
      <c r="I23" s="162">
        <v>6076980</v>
      </c>
      <c r="J23" s="139" t="s">
        <v>337</v>
      </c>
      <c r="K23" s="65"/>
    </row>
    <row r="24" spans="1:11" ht="90" customHeight="1" x14ac:dyDescent="0.3">
      <c r="A24" s="100" t="s">
        <v>131</v>
      </c>
      <c r="B24" s="140" t="s">
        <v>132</v>
      </c>
      <c r="C24" s="142" t="s">
        <v>279</v>
      </c>
      <c r="D24" s="99">
        <v>45658</v>
      </c>
      <c r="E24" s="99">
        <v>45674</v>
      </c>
      <c r="F24" s="65"/>
      <c r="G24" s="65"/>
      <c r="H24" s="88"/>
      <c r="I24" s="162">
        <v>1920312</v>
      </c>
      <c r="J24" s="139" t="s">
        <v>90</v>
      </c>
      <c r="K24" s="65"/>
    </row>
    <row r="25" spans="1:11" ht="90" customHeight="1" x14ac:dyDescent="0.3">
      <c r="A25" s="100" t="s">
        <v>133</v>
      </c>
      <c r="B25" s="83" t="s">
        <v>134</v>
      </c>
      <c r="C25" s="123" t="s">
        <v>275</v>
      </c>
      <c r="D25" s="99">
        <v>45658</v>
      </c>
      <c r="E25" s="99">
        <v>45674</v>
      </c>
      <c r="F25" s="65"/>
      <c r="G25" s="65"/>
      <c r="H25" s="88"/>
      <c r="I25" s="162">
        <v>1920312</v>
      </c>
      <c r="J25" s="139" t="s">
        <v>90</v>
      </c>
      <c r="K25" s="65"/>
    </row>
    <row r="26" spans="1:11" ht="90" customHeight="1" x14ac:dyDescent="0.3">
      <c r="A26" s="100" t="s">
        <v>135</v>
      </c>
      <c r="B26" s="140" t="s">
        <v>136</v>
      </c>
      <c r="C26" s="142" t="s">
        <v>279</v>
      </c>
      <c r="D26" s="99">
        <v>45658</v>
      </c>
      <c r="E26" s="99">
        <v>45674</v>
      </c>
      <c r="F26" s="65"/>
      <c r="G26" s="65"/>
      <c r="H26" s="88">
        <v>1830330533</v>
      </c>
      <c r="I26" s="162">
        <v>1920312</v>
      </c>
      <c r="J26" s="139" t="s">
        <v>90</v>
      </c>
      <c r="K26" s="65"/>
    </row>
    <row r="27" spans="1:11" ht="82.5" x14ac:dyDescent="0.3">
      <c r="A27" s="100" t="s">
        <v>137</v>
      </c>
      <c r="B27" s="140" t="s">
        <v>138</v>
      </c>
      <c r="C27" s="142" t="s">
        <v>278</v>
      </c>
      <c r="D27" s="99">
        <v>45658</v>
      </c>
      <c r="E27" s="99">
        <v>45674</v>
      </c>
      <c r="F27" s="53"/>
      <c r="G27" s="53"/>
      <c r="H27" s="163"/>
      <c r="I27" s="162">
        <v>2074824</v>
      </c>
      <c r="J27" s="139" t="s">
        <v>90</v>
      </c>
      <c r="K27" s="104"/>
    </row>
    <row r="28" spans="1:11" ht="82.5" x14ac:dyDescent="0.3">
      <c r="A28" s="100" t="s">
        <v>139</v>
      </c>
      <c r="B28" s="140" t="s">
        <v>140</v>
      </c>
      <c r="C28" s="142" t="s">
        <v>279</v>
      </c>
      <c r="D28" s="99">
        <v>45658</v>
      </c>
      <c r="E28" s="99">
        <v>45674</v>
      </c>
      <c r="F28" s="53"/>
      <c r="G28" s="53"/>
      <c r="H28" s="163"/>
      <c r="I28" s="162">
        <v>1920312</v>
      </c>
      <c r="J28" s="139" t="s">
        <v>90</v>
      </c>
      <c r="K28" s="104"/>
    </row>
    <row r="29" spans="1:11" ht="99" x14ac:dyDescent="0.3">
      <c r="A29" s="100" t="s">
        <v>141</v>
      </c>
      <c r="B29" s="140" t="s">
        <v>142</v>
      </c>
      <c r="C29" s="83" t="s">
        <v>287</v>
      </c>
      <c r="D29" s="99">
        <v>45658</v>
      </c>
      <c r="E29" s="99">
        <v>45674</v>
      </c>
      <c r="F29" s="53"/>
      <c r="G29" s="53"/>
      <c r="H29" s="163"/>
      <c r="I29" s="162">
        <v>2047565</v>
      </c>
      <c r="J29" s="139" t="s">
        <v>90</v>
      </c>
      <c r="K29" s="104"/>
    </row>
    <row r="30" spans="1:11" ht="132" x14ac:dyDescent="0.3">
      <c r="A30" s="100" t="s">
        <v>143</v>
      </c>
      <c r="B30" s="140" t="s">
        <v>144</v>
      </c>
      <c r="C30" s="142" t="s">
        <v>288</v>
      </c>
      <c r="D30" s="99">
        <v>45658</v>
      </c>
      <c r="E30" s="99">
        <v>45729</v>
      </c>
      <c r="F30" s="53"/>
      <c r="G30" s="53"/>
      <c r="H30" s="163"/>
      <c r="I30" s="162">
        <v>7093158</v>
      </c>
      <c r="J30" s="139" t="s">
        <v>72</v>
      </c>
      <c r="K30" s="104"/>
    </row>
    <row r="31" spans="1:11" ht="132" x14ac:dyDescent="0.3">
      <c r="A31" s="100" t="s">
        <v>145</v>
      </c>
      <c r="B31" s="83" t="s">
        <v>146</v>
      </c>
      <c r="C31" s="123" t="s">
        <v>288</v>
      </c>
      <c r="D31" s="99">
        <v>45658</v>
      </c>
      <c r="E31" s="99">
        <v>45729</v>
      </c>
      <c r="F31" s="53"/>
      <c r="G31" s="53"/>
      <c r="H31" s="163"/>
      <c r="I31" s="162">
        <v>7093158</v>
      </c>
      <c r="J31" s="139" t="s">
        <v>72</v>
      </c>
      <c r="K31" s="104"/>
    </row>
    <row r="32" spans="1:11" ht="49.5" x14ac:dyDescent="0.3">
      <c r="A32" s="100" t="s">
        <v>147</v>
      </c>
      <c r="B32" s="140" t="s">
        <v>148</v>
      </c>
      <c r="C32" s="142" t="s">
        <v>289</v>
      </c>
      <c r="D32" s="99">
        <v>45670</v>
      </c>
      <c r="E32" s="99">
        <v>45747</v>
      </c>
      <c r="F32" s="53"/>
      <c r="G32" s="53"/>
      <c r="H32" s="163"/>
      <c r="I32" s="162">
        <v>8687000</v>
      </c>
      <c r="J32" s="139" t="s">
        <v>4</v>
      </c>
      <c r="K32" s="104"/>
    </row>
    <row r="33" spans="1:11" ht="115.5" x14ac:dyDescent="0.3">
      <c r="A33" s="100" t="s">
        <v>149</v>
      </c>
      <c r="B33" s="83" t="s">
        <v>150</v>
      </c>
      <c r="C33" s="123" t="s">
        <v>290</v>
      </c>
      <c r="D33" s="99">
        <v>45658</v>
      </c>
      <c r="E33" s="99">
        <v>45674</v>
      </c>
      <c r="F33" s="53"/>
      <c r="G33" s="53"/>
      <c r="H33" s="163"/>
      <c r="I33" s="162">
        <v>2226728</v>
      </c>
      <c r="J33" s="139" t="s">
        <v>90</v>
      </c>
      <c r="K33" s="104"/>
    </row>
    <row r="34" spans="1:11" ht="78.75" x14ac:dyDescent="0.25">
      <c r="A34" s="100" t="s">
        <v>151</v>
      </c>
      <c r="B34" s="158" t="s">
        <v>152</v>
      </c>
      <c r="C34" s="143" t="s">
        <v>279</v>
      </c>
      <c r="D34" s="99">
        <v>45658</v>
      </c>
      <c r="E34" s="99">
        <v>45674</v>
      </c>
      <c r="F34" s="53"/>
      <c r="G34" s="53"/>
      <c r="H34" s="163"/>
      <c r="I34" s="162">
        <v>1920312</v>
      </c>
      <c r="J34" s="139" t="s">
        <v>90</v>
      </c>
      <c r="K34" s="104"/>
    </row>
    <row r="35" spans="1:11" ht="82.5" x14ac:dyDescent="0.3">
      <c r="A35" s="100" t="s">
        <v>153</v>
      </c>
      <c r="B35" s="83" t="s">
        <v>154</v>
      </c>
      <c r="C35" s="123" t="s">
        <v>291</v>
      </c>
      <c r="D35" s="99">
        <v>45658</v>
      </c>
      <c r="E35" s="99">
        <v>45674</v>
      </c>
      <c r="F35" s="53"/>
      <c r="G35" s="53"/>
      <c r="H35" s="163"/>
      <c r="I35" s="162">
        <v>2074824</v>
      </c>
      <c r="J35" s="139" t="s">
        <v>90</v>
      </c>
      <c r="K35" s="104"/>
    </row>
    <row r="36" spans="1:11" ht="99" x14ac:dyDescent="0.3">
      <c r="A36" s="100" t="s">
        <v>155</v>
      </c>
      <c r="B36" s="83" t="s">
        <v>156</v>
      </c>
      <c r="C36" s="123" t="s">
        <v>292</v>
      </c>
      <c r="D36" s="99">
        <v>45658</v>
      </c>
      <c r="E36" s="99">
        <v>45747</v>
      </c>
      <c r="F36" s="53"/>
      <c r="G36" s="53"/>
      <c r="H36" s="163"/>
      <c r="I36" s="162">
        <v>8895000</v>
      </c>
      <c r="J36" s="139" t="s">
        <v>4</v>
      </c>
      <c r="K36" s="104"/>
    </row>
    <row r="37" spans="1:11" ht="66" x14ac:dyDescent="0.3">
      <c r="A37" s="100" t="s">
        <v>157</v>
      </c>
      <c r="B37" s="83" t="s">
        <v>156</v>
      </c>
      <c r="C37" s="123" t="s">
        <v>293</v>
      </c>
      <c r="D37" s="99">
        <v>45658</v>
      </c>
      <c r="E37" s="99">
        <v>45688</v>
      </c>
      <c r="F37" s="53"/>
      <c r="G37" s="53"/>
      <c r="H37" s="163"/>
      <c r="I37" s="162">
        <v>4080000</v>
      </c>
      <c r="J37" s="139" t="s">
        <v>4</v>
      </c>
      <c r="K37" s="104"/>
    </row>
    <row r="38" spans="1:11" ht="82.5" x14ac:dyDescent="0.3">
      <c r="A38" s="100" t="s">
        <v>158</v>
      </c>
      <c r="B38" s="83" t="s">
        <v>159</v>
      </c>
      <c r="C38" s="123" t="s">
        <v>291</v>
      </c>
      <c r="D38" s="99">
        <v>45658</v>
      </c>
      <c r="E38" s="99">
        <v>45674</v>
      </c>
      <c r="F38" s="53"/>
      <c r="G38" s="53"/>
      <c r="H38" s="163"/>
      <c r="I38" s="162">
        <v>2074824</v>
      </c>
      <c r="J38" s="139" t="s">
        <v>90</v>
      </c>
      <c r="K38" s="104"/>
    </row>
    <row r="39" spans="1:11" ht="132" x14ac:dyDescent="0.3">
      <c r="A39" s="100" t="s">
        <v>160</v>
      </c>
      <c r="B39" s="140" t="s">
        <v>161</v>
      </c>
      <c r="C39" s="83" t="s">
        <v>294</v>
      </c>
      <c r="D39" s="99">
        <v>45658</v>
      </c>
      <c r="E39" s="99">
        <v>45716</v>
      </c>
      <c r="F39" s="53"/>
      <c r="G39" s="53"/>
      <c r="H39" s="163"/>
      <c r="I39" s="162">
        <v>4557736</v>
      </c>
      <c r="J39" s="139" t="s">
        <v>337</v>
      </c>
      <c r="K39" s="104"/>
    </row>
    <row r="40" spans="1:11" ht="79.5" x14ac:dyDescent="0.3">
      <c r="A40" s="100" t="s">
        <v>162</v>
      </c>
      <c r="B40" s="83" t="s">
        <v>163</v>
      </c>
      <c r="C40" s="143" t="s">
        <v>295</v>
      </c>
      <c r="D40" s="99">
        <v>45658</v>
      </c>
      <c r="E40" s="99">
        <v>45674</v>
      </c>
      <c r="F40" s="53"/>
      <c r="G40" s="53"/>
      <c r="H40" s="163"/>
      <c r="I40" s="162">
        <v>2074824</v>
      </c>
      <c r="J40" s="139" t="s">
        <v>90</v>
      </c>
      <c r="K40" s="104"/>
    </row>
    <row r="41" spans="1:11" ht="148.5" x14ac:dyDescent="0.3">
      <c r="A41" s="100" t="s">
        <v>164</v>
      </c>
      <c r="B41" s="83" t="s">
        <v>165</v>
      </c>
      <c r="C41" s="83" t="s">
        <v>296</v>
      </c>
      <c r="D41" s="99">
        <v>45658</v>
      </c>
      <c r="E41" s="99">
        <v>45729</v>
      </c>
      <c r="F41" s="53"/>
      <c r="G41" s="53"/>
      <c r="H41" s="163"/>
      <c r="I41" s="162">
        <v>10171329</v>
      </c>
      <c r="J41" s="139" t="s">
        <v>72</v>
      </c>
      <c r="K41" s="104"/>
    </row>
    <row r="42" spans="1:11" ht="99" x14ac:dyDescent="0.3">
      <c r="A42" s="100" t="s">
        <v>166</v>
      </c>
      <c r="B42" s="83" t="s">
        <v>167</v>
      </c>
      <c r="C42" s="123" t="s">
        <v>297</v>
      </c>
      <c r="D42" s="99">
        <v>45658</v>
      </c>
      <c r="E42" s="99">
        <v>45674</v>
      </c>
      <c r="F42" s="53"/>
      <c r="G42" s="53"/>
      <c r="H42" s="163"/>
      <c r="I42" s="162">
        <v>2047565</v>
      </c>
      <c r="J42" s="139" t="s">
        <v>90</v>
      </c>
      <c r="K42" s="104"/>
    </row>
    <row r="43" spans="1:11" ht="49.5" x14ac:dyDescent="0.3">
      <c r="A43" s="100" t="s">
        <v>168</v>
      </c>
      <c r="B43" s="158" t="s">
        <v>169</v>
      </c>
      <c r="C43" s="123" t="s">
        <v>298</v>
      </c>
      <c r="D43" s="99">
        <v>45658</v>
      </c>
      <c r="E43" s="99">
        <v>46022</v>
      </c>
      <c r="F43" s="53"/>
      <c r="G43" s="53"/>
      <c r="H43" s="163"/>
      <c r="I43" s="162">
        <v>17732065</v>
      </c>
      <c r="J43" s="139" t="s">
        <v>4</v>
      </c>
      <c r="K43" s="104"/>
    </row>
    <row r="44" spans="1:11" ht="79.5" x14ac:dyDescent="0.3">
      <c r="A44" s="100" t="s">
        <v>170</v>
      </c>
      <c r="B44" s="83" t="s">
        <v>171</v>
      </c>
      <c r="C44" s="143" t="s">
        <v>279</v>
      </c>
      <c r="D44" s="99">
        <v>45664</v>
      </c>
      <c r="E44" s="99">
        <v>45674</v>
      </c>
      <c r="F44" s="53"/>
      <c r="G44" s="53"/>
      <c r="H44" s="163"/>
      <c r="I44" s="162">
        <v>1920312</v>
      </c>
      <c r="J44" s="139" t="s">
        <v>90</v>
      </c>
      <c r="K44" s="104"/>
    </row>
    <row r="45" spans="1:11" ht="132" x14ac:dyDescent="0.3">
      <c r="A45" s="100" t="s">
        <v>172</v>
      </c>
      <c r="B45" s="140" t="s">
        <v>173</v>
      </c>
      <c r="C45" s="83" t="s">
        <v>294</v>
      </c>
      <c r="D45" s="99">
        <v>45658</v>
      </c>
      <c r="E45" s="99">
        <v>45716</v>
      </c>
      <c r="F45" s="53"/>
      <c r="G45" s="53"/>
      <c r="H45" s="163"/>
      <c r="I45" s="162">
        <v>6000000</v>
      </c>
      <c r="J45" s="139" t="s">
        <v>337</v>
      </c>
      <c r="K45" s="104"/>
    </row>
    <row r="46" spans="1:11" ht="49.5" x14ac:dyDescent="0.3">
      <c r="A46" s="100" t="s">
        <v>174</v>
      </c>
      <c r="B46" s="83" t="s">
        <v>175</v>
      </c>
      <c r="C46" s="123" t="s">
        <v>299</v>
      </c>
      <c r="D46" s="99">
        <v>45658</v>
      </c>
      <c r="E46" s="99">
        <v>45688</v>
      </c>
      <c r="F46" s="53"/>
      <c r="G46" s="53"/>
      <c r="H46" s="163"/>
      <c r="I46" s="162">
        <v>4200000</v>
      </c>
      <c r="J46" s="139" t="s">
        <v>4</v>
      </c>
      <c r="K46" s="104"/>
    </row>
    <row r="47" spans="1:11" ht="132" x14ac:dyDescent="0.3">
      <c r="A47" s="100" t="s">
        <v>176</v>
      </c>
      <c r="B47" s="140" t="s">
        <v>177</v>
      </c>
      <c r="C47" s="142" t="s">
        <v>288</v>
      </c>
      <c r="D47" s="99">
        <v>45658</v>
      </c>
      <c r="E47" s="99">
        <v>45729</v>
      </c>
      <c r="F47" s="53"/>
      <c r="G47" s="53"/>
      <c r="H47" s="163"/>
      <c r="I47" s="162">
        <v>7093158</v>
      </c>
      <c r="J47" s="139" t="s">
        <v>72</v>
      </c>
      <c r="K47" s="104"/>
    </row>
    <row r="48" spans="1:11" ht="49.5" x14ac:dyDescent="0.3">
      <c r="A48" s="100" t="s">
        <v>178</v>
      </c>
      <c r="B48" s="83" t="s">
        <v>179</v>
      </c>
      <c r="C48" s="123" t="s">
        <v>300</v>
      </c>
      <c r="D48" s="99">
        <v>45660</v>
      </c>
      <c r="E48" s="99">
        <v>46022</v>
      </c>
      <c r="F48" s="53"/>
      <c r="G48" s="53"/>
      <c r="H48" s="163"/>
      <c r="I48" s="162">
        <v>14398962</v>
      </c>
      <c r="J48" s="139" t="s">
        <v>4</v>
      </c>
      <c r="K48" s="104"/>
    </row>
    <row r="49" spans="1:11" ht="148.5" x14ac:dyDescent="0.3">
      <c r="A49" s="100" t="s">
        <v>180</v>
      </c>
      <c r="B49" s="83" t="s">
        <v>181</v>
      </c>
      <c r="C49" s="83" t="s">
        <v>301</v>
      </c>
      <c r="D49" s="99">
        <v>45658</v>
      </c>
      <c r="E49" s="99">
        <v>45729</v>
      </c>
      <c r="F49" s="53"/>
      <c r="G49" s="53"/>
      <c r="H49" s="163"/>
      <c r="I49" s="162">
        <v>10171329</v>
      </c>
      <c r="J49" s="139" t="s">
        <v>72</v>
      </c>
      <c r="K49" s="104"/>
    </row>
    <row r="50" spans="1:11" ht="132" x14ac:dyDescent="0.3">
      <c r="A50" s="100" t="s">
        <v>182</v>
      </c>
      <c r="B50" s="83" t="s">
        <v>183</v>
      </c>
      <c r="C50" s="123" t="s">
        <v>302</v>
      </c>
      <c r="D50" s="99">
        <v>45658</v>
      </c>
      <c r="E50" s="99">
        <v>45679</v>
      </c>
      <c r="F50" s="53"/>
      <c r="G50" s="53"/>
      <c r="H50" s="163"/>
      <c r="I50" s="162">
        <v>497645185</v>
      </c>
      <c r="J50" s="139" t="s">
        <v>4</v>
      </c>
      <c r="K50" s="104"/>
    </row>
    <row r="51" spans="1:11" ht="148.5" x14ac:dyDescent="0.3">
      <c r="A51" s="100" t="s">
        <v>184</v>
      </c>
      <c r="B51" s="140" t="s">
        <v>185</v>
      </c>
      <c r="C51" s="142" t="s">
        <v>303</v>
      </c>
      <c r="D51" s="99">
        <v>45658</v>
      </c>
      <c r="E51" s="99">
        <v>45729</v>
      </c>
      <c r="F51" s="53"/>
      <c r="G51" s="53"/>
      <c r="H51" s="163"/>
      <c r="I51" s="162">
        <v>7494658</v>
      </c>
      <c r="J51" s="139" t="s">
        <v>72</v>
      </c>
      <c r="K51" s="104"/>
    </row>
    <row r="52" spans="1:11" ht="66" x14ac:dyDescent="0.3">
      <c r="A52" s="100" t="s">
        <v>186</v>
      </c>
      <c r="B52" s="83" t="s">
        <v>187</v>
      </c>
      <c r="C52" s="142" t="s">
        <v>304</v>
      </c>
      <c r="D52" s="99">
        <v>45659</v>
      </c>
      <c r="E52" s="99">
        <v>45688</v>
      </c>
      <c r="F52" s="53"/>
      <c r="G52" s="53"/>
      <c r="H52" s="163"/>
      <c r="I52" s="162">
        <v>158800000</v>
      </c>
      <c r="J52" s="139" t="s">
        <v>4</v>
      </c>
      <c r="K52" s="104"/>
    </row>
    <row r="53" spans="1:11" ht="49.5" x14ac:dyDescent="0.3">
      <c r="A53" s="100" t="s">
        <v>188</v>
      </c>
      <c r="B53" s="141" t="s">
        <v>189</v>
      </c>
      <c r="C53" s="142" t="s">
        <v>305</v>
      </c>
      <c r="D53" s="99">
        <v>45659</v>
      </c>
      <c r="E53" s="99">
        <v>45838</v>
      </c>
      <c r="F53" s="53"/>
      <c r="G53" s="53"/>
      <c r="H53" s="163"/>
      <c r="I53" s="162">
        <v>115666238</v>
      </c>
      <c r="J53" s="139" t="s">
        <v>4</v>
      </c>
      <c r="K53" s="104"/>
    </row>
    <row r="54" spans="1:11" ht="49.5" x14ac:dyDescent="0.3">
      <c r="A54" s="100" t="s">
        <v>190</v>
      </c>
      <c r="B54" s="158" t="s">
        <v>191</v>
      </c>
      <c r="C54" s="83" t="s">
        <v>306</v>
      </c>
      <c r="D54" s="99">
        <v>45671</v>
      </c>
      <c r="E54" s="99">
        <v>45688</v>
      </c>
      <c r="F54" s="53"/>
      <c r="G54" s="53"/>
      <c r="H54" s="163"/>
      <c r="I54" s="162">
        <v>30000000</v>
      </c>
      <c r="J54" s="139" t="s">
        <v>338</v>
      </c>
      <c r="K54" s="104"/>
    </row>
    <row r="55" spans="1:11" ht="49.5" x14ac:dyDescent="0.3">
      <c r="A55" s="100" t="s">
        <v>192</v>
      </c>
      <c r="B55" s="83" t="s">
        <v>193</v>
      </c>
      <c r="C55" s="83" t="s">
        <v>307</v>
      </c>
      <c r="D55" s="99">
        <v>45659</v>
      </c>
      <c r="E55" s="99">
        <v>45688</v>
      </c>
      <c r="F55" s="53"/>
      <c r="G55" s="53"/>
      <c r="H55" s="163"/>
      <c r="I55" s="162">
        <v>120500000</v>
      </c>
      <c r="J55" s="139" t="s">
        <v>338</v>
      </c>
      <c r="K55" s="104"/>
    </row>
    <row r="56" spans="1:11" ht="115.5" x14ac:dyDescent="0.3">
      <c r="A56" s="100" t="s">
        <v>194</v>
      </c>
      <c r="B56" s="83" t="s">
        <v>195</v>
      </c>
      <c r="C56" s="123" t="s">
        <v>284</v>
      </c>
      <c r="D56" s="99">
        <v>45658</v>
      </c>
      <c r="E56" s="99">
        <v>45729</v>
      </c>
      <c r="F56" s="53"/>
      <c r="G56" s="53"/>
      <c r="H56" s="163"/>
      <c r="I56" s="162">
        <v>7093158</v>
      </c>
      <c r="J56" s="139" t="s">
        <v>72</v>
      </c>
      <c r="K56" s="104"/>
    </row>
    <row r="57" spans="1:11" ht="82.5" x14ac:dyDescent="0.3">
      <c r="A57" s="100" t="s">
        <v>196</v>
      </c>
      <c r="B57" s="83" t="s">
        <v>187</v>
      </c>
      <c r="C57" s="123" t="s">
        <v>308</v>
      </c>
      <c r="D57" s="99">
        <v>45659</v>
      </c>
      <c r="E57" s="99">
        <v>45688</v>
      </c>
      <c r="F57" s="53"/>
      <c r="G57" s="53"/>
      <c r="H57" s="163"/>
      <c r="I57" s="162">
        <v>183485529</v>
      </c>
      <c r="J57" s="139" t="s">
        <v>338</v>
      </c>
      <c r="K57" s="104"/>
    </row>
    <row r="58" spans="1:11" ht="66" x14ac:dyDescent="0.3">
      <c r="A58" s="100" t="s">
        <v>197</v>
      </c>
      <c r="B58" s="140" t="s">
        <v>198</v>
      </c>
      <c r="C58" s="142" t="s">
        <v>309</v>
      </c>
      <c r="D58" s="99">
        <v>45659</v>
      </c>
      <c r="E58" s="99">
        <v>46022</v>
      </c>
      <c r="F58" s="53"/>
      <c r="G58" s="53"/>
      <c r="H58" s="163"/>
      <c r="I58" s="162">
        <v>367224000</v>
      </c>
      <c r="J58" s="139" t="s">
        <v>4</v>
      </c>
      <c r="K58" s="104"/>
    </row>
    <row r="59" spans="1:11" ht="33" x14ac:dyDescent="0.3">
      <c r="A59" s="100" t="s">
        <v>199</v>
      </c>
      <c r="B59" s="83" t="s">
        <v>200</v>
      </c>
      <c r="C59" s="142" t="s">
        <v>310</v>
      </c>
      <c r="D59" s="99">
        <v>45664</v>
      </c>
      <c r="E59" s="99">
        <v>45716</v>
      </c>
      <c r="F59" s="53"/>
      <c r="G59" s="53"/>
      <c r="H59" s="163"/>
      <c r="I59" s="162">
        <v>8807216</v>
      </c>
      <c r="J59" s="139" t="s">
        <v>4</v>
      </c>
      <c r="K59" s="104"/>
    </row>
    <row r="60" spans="1:11" ht="66" x14ac:dyDescent="0.3">
      <c r="A60" s="100" t="s">
        <v>201</v>
      </c>
      <c r="B60" s="83" t="s">
        <v>202</v>
      </c>
      <c r="C60" s="123" t="s">
        <v>311</v>
      </c>
      <c r="D60" s="99">
        <v>45660</v>
      </c>
      <c r="E60" s="99">
        <v>45688</v>
      </c>
      <c r="F60" s="53"/>
      <c r="G60" s="53"/>
      <c r="H60" s="163"/>
      <c r="I60" s="162">
        <v>87385568</v>
      </c>
      <c r="J60" s="139" t="s">
        <v>4</v>
      </c>
      <c r="K60" s="104"/>
    </row>
    <row r="61" spans="1:11" ht="99" x14ac:dyDescent="0.3">
      <c r="A61" s="100" t="s">
        <v>203</v>
      </c>
      <c r="B61" s="83" t="s">
        <v>204</v>
      </c>
      <c r="C61" s="123" t="s">
        <v>312</v>
      </c>
      <c r="D61" s="99">
        <v>45660</v>
      </c>
      <c r="E61" s="99">
        <v>46022</v>
      </c>
      <c r="F61" s="53"/>
      <c r="G61" s="53"/>
      <c r="H61" s="163"/>
      <c r="I61" s="162">
        <v>9676315</v>
      </c>
      <c r="J61" s="139" t="s">
        <v>4</v>
      </c>
      <c r="K61" s="104"/>
    </row>
    <row r="62" spans="1:11" ht="66" x14ac:dyDescent="0.3">
      <c r="A62" s="100" t="s">
        <v>205</v>
      </c>
      <c r="B62" s="83" t="s">
        <v>206</v>
      </c>
      <c r="C62" s="123" t="s">
        <v>313</v>
      </c>
      <c r="D62" s="99">
        <v>45660</v>
      </c>
      <c r="E62" s="99">
        <v>45688</v>
      </c>
      <c r="F62" s="53"/>
      <c r="G62" s="53"/>
      <c r="H62" s="163"/>
      <c r="I62" s="162">
        <v>4878000</v>
      </c>
      <c r="J62" s="139" t="s">
        <v>4</v>
      </c>
      <c r="K62" s="104"/>
    </row>
    <row r="63" spans="1:11" ht="115.5" x14ac:dyDescent="0.3">
      <c r="A63" s="100" t="s">
        <v>207</v>
      </c>
      <c r="B63" s="83" t="s">
        <v>208</v>
      </c>
      <c r="C63" s="123" t="s">
        <v>281</v>
      </c>
      <c r="D63" s="99">
        <v>45660</v>
      </c>
      <c r="E63" s="99">
        <v>45729</v>
      </c>
      <c r="F63" s="53"/>
      <c r="G63" s="53"/>
      <c r="H63" s="163"/>
      <c r="I63" s="162">
        <v>7093158</v>
      </c>
      <c r="J63" s="139" t="s">
        <v>72</v>
      </c>
      <c r="K63" s="104"/>
    </row>
    <row r="64" spans="1:11" ht="49.5" x14ac:dyDescent="0.3">
      <c r="A64" s="100" t="s">
        <v>209</v>
      </c>
      <c r="B64" s="83" t="s">
        <v>210</v>
      </c>
      <c r="C64" s="123" t="s">
        <v>314</v>
      </c>
      <c r="D64" s="99">
        <v>45664</v>
      </c>
      <c r="E64" s="99">
        <v>46022</v>
      </c>
      <c r="F64" s="53"/>
      <c r="G64" s="53"/>
      <c r="H64" s="163"/>
      <c r="I64" s="162">
        <v>17082000</v>
      </c>
      <c r="J64" s="139" t="s">
        <v>4</v>
      </c>
      <c r="K64" s="104"/>
    </row>
    <row r="65" spans="1:11" ht="66" x14ac:dyDescent="0.3">
      <c r="A65" s="100" t="s">
        <v>211</v>
      </c>
      <c r="B65" s="83" t="s">
        <v>212</v>
      </c>
      <c r="C65" s="123" t="s">
        <v>315</v>
      </c>
      <c r="D65" s="99">
        <v>45670</v>
      </c>
      <c r="E65" s="99">
        <v>46022</v>
      </c>
      <c r="F65" s="53"/>
      <c r="G65" s="53"/>
      <c r="H65" s="163"/>
      <c r="I65" s="162">
        <v>70000000</v>
      </c>
      <c r="J65" s="139" t="s">
        <v>4</v>
      </c>
      <c r="K65" s="104"/>
    </row>
    <row r="66" spans="1:11" ht="66" x14ac:dyDescent="0.3">
      <c r="A66" s="100" t="s">
        <v>213</v>
      </c>
      <c r="B66" s="140" t="s">
        <v>214</v>
      </c>
      <c r="C66" s="142" t="s">
        <v>316</v>
      </c>
      <c r="D66" s="99">
        <v>45670</v>
      </c>
      <c r="E66" s="99">
        <v>46022</v>
      </c>
      <c r="F66" s="53"/>
      <c r="G66" s="53"/>
      <c r="H66" s="163"/>
      <c r="I66" s="162">
        <v>15000000</v>
      </c>
      <c r="J66" s="139" t="s">
        <v>4</v>
      </c>
      <c r="K66" s="104"/>
    </row>
    <row r="67" spans="1:11" ht="49.5" x14ac:dyDescent="0.3">
      <c r="A67" s="100" t="s">
        <v>215</v>
      </c>
      <c r="B67" s="83" t="s">
        <v>216</v>
      </c>
      <c r="C67" s="123" t="s">
        <v>317</v>
      </c>
      <c r="D67" s="99">
        <v>45673</v>
      </c>
      <c r="E67" s="99">
        <v>45703</v>
      </c>
      <c r="F67" s="53"/>
      <c r="G67" s="53"/>
      <c r="H67" s="163"/>
      <c r="I67" s="162">
        <v>10585407</v>
      </c>
      <c r="J67" s="139" t="s">
        <v>4</v>
      </c>
      <c r="K67" s="104"/>
    </row>
    <row r="68" spans="1:11" ht="49.5" x14ac:dyDescent="0.3">
      <c r="A68" s="100" t="s">
        <v>217</v>
      </c>
      <c r="B68" s="83" t="s">
        <v>218</v>
      </c>
      <c r="C68" s="123" t="s">
        <v>318</v>
      </c>
      <c r="D68" s="99">
        <v>45677</v>
      </c>
      <c r="E68" s="99">
        <v>45716</v>
      </c>
      <c r="F68" s="53"/>
      <c r="G68" s="53"/>
      <c r="H68" s="163"/>
      <c r="I68" s="162">
        <v>139593719</v>
      </c>
      <c r="J68" s="139" t="s">
        <v>4</v>
      </c>
      <c r="K68" s="104"/>
    </row>
    <row r="69" spans="1:11" ht="63" x14ac:dyDescent="0.25">
      <c r="A69" s="100" t="s">
        <v>219</v>
      </c>
      <c r="B69" s="158" t="s">
        <v>220</v>
      </c>
      <c r="C69" s="52" t="s">
        <v>319</v>
      </c>
      <c r="D69" s="99">
        <v>45673</v>
      </c>
      <c r="E69" s="99">
        <v>46022</v>
      </c>
      <c r="F69" s="53"/>
      <c r="G69" s="53"/>
      <c r="H69" s="163"/>
      <c r="I69" s="162">
        <v>34499100</v>
      </c>
      <c r="J69" s="139" t="s">
        <v>4</v>
      </c>
      <c r="K69" s="104"/>
    </row>
    <row r="70" spans="1:11" ht="63.75" x14ac:dyDescent="0.3">
      <c r="A70" s="100" t="s">
        <v>221</v>
      </c>
      <c r="B70" s="140" t="s">
        <v>222</v>
      </c>
      <c r="C70" s="52" t="s">
        <v>320</v>
      </c>
      <c r="D70" s="99">
        <v>45672</v>
      </c>
      <c r="E70" s="99">
        <v>45688</v>
      </c>
      <c r="F70" s="53"/>
      <c r="G70" s="53"/>
      <c r="H70" s="163"/>
      <c r="I70" s="162">
        <v>2448094</v>
      </c>
      <c r="J70" s="139" t="s">
        <v>4</v>
      </c>
      <c r="K70" s="104"/>
    </row>
    <row r="71" spans="1:11" ht="49.5" x14ac:dyDescent="0.3">
      <c r="A71" s="100" t="s">
        <v>223</v>
      </c>
      <c r="B71" s="140" t="s">
        <v>224</v>
      </c>
      <c r="C71" s="142" t="s">
        <v>321</v>
      </c>
      <c r="D71" s="99">
        <v>45684</v>
      </c>
      <c r="E71" s="99">
        <v>46022</v>
      </c>
      <c r="F71" s="53"/>
      <c r="G71" s="53"/>
      <c r="H71" s="163"/>
      <c r="I71" s="162">
        <v>73113624</v>
      </c>
      <c r="J71" s="139" t="s">
        <v>4</v>
      </c>
      <c r="K71" s="104"/>
    </row>
    <row r="72" spans="1:11" ht="66" x14ac:dyDescent="0.3">
      <c r="A72" s="100" t="s">
        <v>225</v>
      </c>
      <c r="B72" s="140" t="s">
        <v>226</v>
      </c>
      <c r="C72" s="142" t="s">
        <v>322</v>
      </c>
      <c r="D72" s="99">
        <v>45677</v>
      </c>
      <c r="E72" s="99">
        <v>45838</v>
      </c>
      <c r="F72" s="53"/>
      <c r="G72" s="53"/>
      <c r="H72" s="163"/>
      <c r="I72" s="162">
        <v>63828000</v>
      </c>
      <c r="J72" s="139" t="s">
        <v>4</v>
      </c>
      <c r="K72" s="104"/>
    </row>
    <row r="73" spans="1:11" ht="79.5" x14ac:dyDescent="0.3">
      <c r="A73" s="100" t="s">
        <v>227</v>
      </c>
      <c r="B73" s="83" t="s">
        <v>122</v>
      </c>
      <c r="C73" s="143" t="s">
        <v>278</v>
      </c>
      <c r="D73" s="99">
        <v>45675</v>
      </c>
      <c r="E73" s="99">
        <v>45742</v>
      </c>
      <c r="F73" s="53"/>
      <c r="G73" s="53"/>
      <c r="H73" s="163"/>
      <c r="I73" s="162">
        <v>7838224</v>
      </c>
      <c r="J73" s="162" t="s">
        <v>90</v>
      </c>
      <c r="K73" s="104"/>
    </row>
    <row r="74" spans="1:11" ht="82.5" x14ac:dyDescent="0.3">
      <c r="A74" s="100" t="s">
        <v>228</v>
      </c>
      <c r="B74" s="83" t="s">
        <v>120</v>
      </c>
      <c r="C74" s="123" t="s">
        <v>275</v>
      </c>
      <c r="D74" s="99">
        <v>45675</v>
      </c>
      <c r="E74" s="99">
        <v>45742</v>
      </c>
      <c r="F74" s="53"/>
      <c r="G74" s="53"/>
      <c r="H74" s="163"/>
      <c r="I74" s="162">
        <v>5974304</v>
      </c>
      <c r="J74" s="139" t="s">
        <v>90</v>
      </c>
      <c r="K74" s="104"/>
    </row>
    <row r="75" spans="1:11" ht="99" x14ac:dyDescent="0.3">
      <c r="A75" s="100" t="s">
        <v>229</v>
      </c>
      <c r="B75" s="83" t="s">
        <v>230</v>
      </c>
      <c r="C75" s="83" t="s">
        <v>323</v>
      </c>
      <c r="D75" s="99">
        <v>45675</v>
      </c>
      <c r="E75" s="99">
        <v>45742</v>
      </c>
      <c r="F75" s="53"/>
      <c r="G75" s="53"/>
      <c r="H75" s="163"/>
      <c r="I75" s="162">
        <v>8310705</v>
      </c>
      <c r="J75" s="139" t="s">
        <v>90</v>
      </c>
      <c r="K75" s="104"/>
    </row>
    <row r="76" spans="1:11" ht="79.5" x14ac:dyDescent="0.3">
      <c r="A76" s="100" t="s">
        <v>231</v>
      </c>
      <c r="B76" s="83" t="s">
        <v>232</v>
      </c>
      <c r="C76" s="52" t="s">
        <v>291</v>
      </c>
      <c r="D76" s="99">
        <v>45675</v>
      </c>
      <c r="E76" s="99">
        <v>45742</v>
      </c>
      <c r="F76" s="53"/>
      <c r="G76" s="53"/>
      <c r="H76" s="163"/>
      <c r="I76" s="162">
        <v>7838224</v>
      </c>
      <c r="J76" s="139" t="s">
        <v>90</v>
      </c>
      <c r="K76" s="104"/>
    </row>
    <row r="77" spans="1:11" ht="82.5" x14ac:dyDescent="0.3">
      <c r="A77" s="100" t="s">
        <v>233</v>
      </c>
      <c r="B77" s="83" t="s">
        <v>136</v>
      </c>
      <c r="C77" s="123" t="s">
        <v>277</v>
      </c>
      <c r="D77" s="99">
        <v>45675</v>
      </c>
      <c r="E77" s="99">
        <v>45742</v>
      </c>
      <c r="F77" s="53"/>
      <c r="G77" s="53"/>
      <c r="H77" s="163"/>
      <c r="I77" s="162">
        <v>7254512</v>
      </c>
      <c r="J77" s="139" t="s">
        <v>90</v>
      </c>
      <c r="K77" s="104"/>
    </row>
    <row r="78" spans="1:11" ht="82.5" x14ac:dyDescent="0.3">
      <c r="A78" s="100" t="s">
        <v>234</v>
      </c>
      <c r="B78" s="158" t="s">
        <v>235</v>
      </c>
      <c r="C78" s="123" t="s">
        <v>275</v>
      </c>
      <c r="D78" s="99">
        <v>45675</v>
      </c>
      <c r="E78" s="99">
        <v>45742</v>
      </c>
      <c r="F78" s="53"/>
      <c r="G78" s="53"/>
      <c r="H78" s="163"/>
      <c r="I78" s="162">
        <v>7254512</v>
      </c>
      <c r="J78" s="139" t="s">
        <v>90</v>
      </c>
      <c r="K78" s="104"/>
    </row>
    <row r="79" spans="1:11" ht="82.5" x14ac:dyDescent="0.3">
      <c r="A79" s="100" t="s">
        <v>236</v>
      </c>
      <c r="B79" s="83" t="s">
        <v>237</v>
      </c>
      <c r="C79" s="83" t="s">
        <v>291</v>
      </c>
      <c r="D79" s="99">
        <v>45675</v>
      </c>
      <c r="E79" s="99">
        <v>45742</v>
      </c>
      <c r="F79" s="53"/>
      <c r="G79" s="53"/>
      <c r="H79" s="163"/>
      <c r="I79" s="162">
        <v>7838224</v>
      </c>
      <c r="J79" s="139" t="s">
        <v>90</v>
      </c>
      <c r="K79" s="104"/>
    </row>
    <row r="80" spans="1:11" ht="78.75" x14ac:dyDescent="0.25">
      <c r="A80" s="100" t="s">
        <v>238</v>
      </c>
      <c r="B80" s="158" t="s">
        <v>239</v>
      </c>
      <c r="C80" s="143" t="s">
        <v>324</v>
      </c>
      <c r="D80" s="99">
        <v>45675</v>
      </c>
      <c r="E80" s="99">
        <v>45742</v>
      </c>
      <c r="F80" s="53"/>
      <c r="G80" s="53"/>
      <c r="H80" s="163"/>
      <c r="I80" s="162">
        <v>7838224</v>
      </c>
      <c r="J80" s="139" t="s">
        <v>90</v>
      </c>
      <c r="K80" s="104"/>
    </row>
    <row r="81" spans="1:11" ht="79.5" x14ac:dyDescent="0.3">
      <c r="A81" s="100" t="s">
        <v>240</v>
      </c>
      <c r="B81" s="83" t="s">
        <v>241</v>
      </c>
      <c r="C81" s="143" t="s">
        <v>291</v>
      </c>
      <c r="D81" s="99">
        <v>45675</v>
      </c>
      <c r="E81" s="99">
        <v>45742</v>
      </c>
      <c r="F81" s="53"/>
      <c r="G81" s="53"/>
      <c r="H81" s="163"/>
      <c r="I81" s="162">
        <v>7838224</v>
      </c>
      <c r="J81" s="139" t="s">
        <v>90</v>
      </c>
      <c r="K81" s="104"/>
    </row>
    <row r="82" spans="1:11" ht="82.5" x14ac:dyDescent="0.3">
      <c r="A82" s="100" t="s">
        <v>242</v>
      </c>
      <c r="B82" s="83" t="s">
        <v>243</v>
      </c>
      <c r="C82" s="123" t="s">
        <v>291</v>
      </c>
      <c r="D82" s="99">
        <v>45675</v>
      </c>
      <c r="E82" s="99">
        <v>45742</v>
      </c>
      <c r="F82" s="53"/>
      <c r="G82" s="53"/>
      <c r="H82" s="163"/>
      <c r="I82" s="162">
        <v>7838224</v>
      </c>
      <c r="J82" s="139" t="s">
        <v>90</v>
      </c>
      <c r="K82" s="104"/>
    </row>
    <row r="83" spans="1:11" ht="82.5" x14ac:dyDescent="0.3">
      <c r="A83" s="100" t="s">
        <v>244</v>
      </c>
      <c r="B83" s="83" t="s">
        <v>138</v>
      </c>
      <c r="C83" s="83" t="s">
        <v>324</v>
      </c>
      <c r="D83" s="99">
        <v>45675</v>
      </c>
      <c r="E83" s="99">
        <v>45742</v>
      </c>
      <c r="F83" s="53"/>
      <c r="G83" s="53"/>
      <c r="H83" s="163"/>
      <c r="I83" s="162">
        <v>7838224</v>
      </c>
      <c r="J83" s="139" t="s">
        <v>90</v>
      </c>
      <c r="K83" s="104"/>
    </row>
    <row r="84" spans="1:11" ht="82.5" x14ac:dyDescent="0.3">
      <c r="A84" s="100" t="s">
        <v>245</v>
      </c>
      <c r="B84" s="83" t="s">
        <v>246</v>
      </c>
      <c r="C84" s="83" t="s">
        <v>324</v>
      </c>
      <c r="D84" s="99">
        <v>45675</v>
      </c>
      <c r="E84" s="99">
        <v>45742</v>
      </c>
      <c r="F84" s="53"/>
      <c r="G84" s="53"/>
      <c r="H84" s="163"/>
      <c r="I84" s="162">
        <v>7838224</v>
      </c>
      <c r="J84" s="139" t="s">
        <v>90</v>
      </c>
      <c r="K84" s="104"/>
    </row>
    <row r="85" spans="1:11" ht="82.5" x14ac:dyDescent="0.3">
      <c r="A85" s="100" t="s">
        <v>247</v>
      </c>
      <c r="B85" s="140" t="s">
        <v>101</v>
      </c>
      <c r="C85" s="142" t="s">
        <v>278</v>
      </c>
      <c r="D85" s="99">
        <v>45675</v>
      </c>
      <c r="E85" s="99">
        <v>45742</v>
      </c>
      <c r="F85" s="53"/>
      <c r="G85" s="53"/>
      <c r="H85" s="163"/>
      <c r="I85" s="162">
        <v>7838224</v>
      </c>
      <c r="J85" s="139" t="s">
        <v>90</v>
      </c>
      <c r="K85" s="104"/>
    </row>
    <row r="86" spans="1:11" ht="82.5" x14ac:dyDescent="0.3">
      <c r="A86" s="100" t="s">
        <v>248</v>
      </c>
      <c r="B86" s="83" t="s">
        <v>124</v>
      </c>
      <c r="C86" s="142" t="s">
        <v>276</v>
      </c>
      <c r="D86" s="99">
        <v>45675</v>
      </c>
      <c r="E86" s="99">
        <v>45742</v>
      </c>
      <c r="F86" s="53"/>
      <c r="G86" s="53"/>
      <c r="H86" s="163"/>
      <c r="I86" s="162">
        <v>7838224</v>
      </c>
      <c r="J86" s="139" t="s">
        <v>90</v>
      </c>
      <c r="K86" s="104"/>
    </row>
    <row r="87" spans="1:11" ht="79.5" x14ac:dyDescent="0.3">
      <c r="A87" s="100" t="s">
        <v>249</v>
      </c>
      <c r="B87" s="83" t="s">
        <v>95</v>
      </c>
      <c r="C87" s="52" t="s">
        <v>325</v>
      </c>
      <c r="D87" s="99">
        <v>45675</v>
      </c>
      <c r="E87" s="99">
        <v>45742</v>
      </c>
      <c r="F87" s="53"/>
      <c r="G87" s="53"/>
      <c r="H87" s="163"/>
      <c r="I87" s="162">
        <v>7254512</v>
      </c>
      <c r="J87" s="139" t="s">
        <v>90</v>
      </c>
      <c r="K87" s="104"/>
    </row>
    <row r="88" spans="1:11" ht="95.25" x14ac:dyDescent="0.3">
      <c r="A88" s="100" t="s">
        <v>250</v>
      </c>
      <c r="B88" s="83" t="s">
        <v>251</v>
      </c>
      <c r="C88" s="143" t="s">
        <v>326</v>
      </c>
      <c r="D88" s="99">
        <v>45675</v>
      </c>
      <c r="E88" s="99">
        <v>45742</v>
      </c>
      <c r="F88" s="53"/>
      <c r="G88" s="53"/>
      <c r="H88" s="163"/>
      <c r="I88" s="162">
        <v>7254512</v>
      </c>
      <c r="J88" s="139" t="s">
        <v>90</v>
      </c>
      <c r="K88" s="104"/>
    </row>
    <row r="89" spans="1:11" ht="82.5" x14ac:dyDescent="0.3">
      <c r="A89" s="100" t="s">
        <v>252</v>
      </c>
      <c r="B89" s="83" t="s">
        <v>132</v>
      </c>
      <c r="C89" s="123" t="s">
        <v>279</v>
      </c>
      <c r="D89" s="99">
        <v>45675</v>
      </c>
      <c r="E89" s="99">
        <v>45742</v>
      </c>
      <c r="F89" s="53"/>
      <c r="G89" s="53"/>
      <c r="H89" s="163"/>
      <c r="I89" s="162">
        <v>7254512</v>
      </c>
      <c r="J89" s="139" t="s">
        <v>90</v>
      </c>
      <c r="K89" s="104"/>
    </row>
    <row r="90" spans="1:11" ht="115.5" x14ac:dyDescent="0.3">
      <c r="A90" s="100" t="s">
        <v>253</v>
      </c>
      <c r="B90" s="83" t="s">
        <v>128</v>
      </c>
      <c r="C90" s="123" t="s">
        <v>327</v>
      </c>
      <c r="D90" s="99">
        <v>45675</v>
      </c>
      <c r="E90" s="99">
        <v>45742</v>
      </c>
      <c r="F90" s="53"/>
      <c r="G90" s="53"/>
      <c r="H90" s="163"/>
      <c r="I90" s="162">
        <v>8310705</v>
      </c>
      <c r="J90" s="139" t="s">
        <v>90</v>
      </c>
      <c r="K90" s="104"/>
    </row>
    <row r="91" spans="1:11" ht="79.5" x14ac:dyDescent="0.3">
      <c r="A91" s="100" t="s">
        <v>254</v>
      </c>
      <c r="B91" s="83" t="s">
        <v>255</v>
      </c>
      <c r="C91" s="52" t="s">
        <v>279</v>
      </c>
      <c r="D91" s="99">
        <v>45675</v>
      </c>
      <c r="E91" s="99">
        <v>45742</v>
      </c>
      <c r="F91" s="53"/>
      <c r="G91" s="53"/>
      <c r="H91" s="163"/>
      <c r="I91" s="162">
        <v>7254512</v>
      </c>
      <c r="J91" s="139" t="s">
        <v>90</v>
      </c>
      <c r="K91" s="104"/>
    </row>
    <row r="92" spans="1:11" ht="79.5" x14ac:dyDescent="0.3">
      <c r="A92" s="100" t="s">
        <v>256</v>
      </c>
      <c r="B92" s="83" t="s">
        <v>257</v>
      </c>
      <c r="C92" s="52" t="s">
        <v>328</v>
      </c>
      <c r="D92" s="99">
        <v>45675</v>
      </c>
      <c r="E92" s="99">
        <v>45742</v>
      </c>
      <c r="F92" s="53"/>
      <c r="G92" s="53"/>
      <c r="H92" s="163"/>
      <c r="I92" s="162">
        <v>7254512</v>
      </c>
      <c r="J92" s="139" t="s">
        <v>90</v>
      </c>
      <c r="K92" s="104"/>
    </row>
    <row r="93" spans="1:11" ht="82.5" x14ac:dyDescent="0.3">
      <c r="A93" s="100" t="s">
        <v>258</v>
      </c>
      <c r="B93" s="159" t="s">
        <v>259</v>
      </c>
      <c r="C93" s="123" t="s">
        <v>329</v>
      </c>
      <c r="D93" s="99">
        <v>45675</v>
      </c>
      <c r="E93" s="99">
        <v>45742</v>
      </c>
      <c r="F93" s="53"/>
      <c r="G93" s="53"/>
      <c r="H93" s="163"/>
      <c r="I93" s="162">
        <v>7254512</v>
      </c>
      <c r="J93" s="139" t="s">
        <v>90</v>
      </c>
      <c r="K93" s="104"/>
    </row>
    <row r="94" spans="1:11" ht="79.5" x14ac:dyDescent="0.3">
      <c r="A94" s="100" t="s">
        <v>260</v>
      </c>
      <c r="B94" s="83" t="s">
        <v>99</v>
      </c>
      <c r="C94" s="143" t="s">
        <v>275</v>
      </c>
      <c r="D94" s="99">
        <v>45675</v>
      </c>
      <c r="E94" s="99">
        <v>45742</v>
      </c>
      <c r="F94" s="53"/>
      <c r="G94" s="53"/>
      <c r="H94" s="163"/>
      <c r="I94" s="162">
        <v>7254512</v>
      </c>
      <c r="J94" s="139" t="s">
        <v>90</v>
      </c>
      <c r="K94" s="104"/>
    </row>
    <row r="95" spans="1:11" ht="95.25" x14ac:dyDescent="0.3">
      <c r="A95" s="100" t="s">
        <v>261</v>
      </c>
      <c r="B95" s="83" t="s">
        <v>134</v>
      </c>
      <c r="C95" s="143" t="s">
        <v>326</v>
      </c>
      <c r="D95" s="99">
        <v>45675</v>
      </c>
      <c r="E95" s="99">
        <v>45742</v>
      </c>
      <c r="F95" s="53"/>
      <c r="G95" s="53"/>
      <c r="H95" s="163"/>
      <c r="I95" s="162">
        <v>7254512</v>
      </c>
      <c r="J95" s="139" t="s">
        <v>90</v>
      </c>
      <c r="K95" s="104"/>
    </row>
    <row r="96" spans="1:11" ht="99" x14ac:dyDescent="0.3">
      <c r="A96" s="100" t="s">
        <v>262</v>
      </c>
      <c r="B96" s="83" t="s">
        <v>263</v>
      </c>
      <c r="C96" s="123" t="s">
        <v>297</v>
      </c>
      <c r="D96" s="99">
        <v>45675</v>
      </c>
      <c r="E96" s="99">
        <v>45742</v>
      </c>
      <c r="F96" s="53"/>
      <c r="G96" s="53"/>
      <c r="H96" s="163"/>
      <c r="I96" s="162">
        <v>8310705</v>
      </c>
      <c r="J96" s="139" t="s">
        <v>90</v>
      </c>
      <c r="K96" s="104"/>
    </row>
    <row r="97" spans="1:12" ht="142.5" x14ac:dyDescent="0.3">
      <c r="A97" s="100" t="s">
        <v>264</v>
      </c>
      <c r="B97" s="140" t="s">
        <v>265</v>
      </c>
      <c r="C97" s="52" t="s">
        <v>330</v>
      </c>
      <c r="D97" s="99">
        <v>45675</v>
      </c>
      <c r="E97" s="99">
        <v>45742</v>
      </c>
      <c r="F97" s="53"/>
      <c r="G97" s="53"/>
      <c r="H97" s="163"/>
      <c r="I97" s="162">
        <v>6768900</v>
      </c>
      <c r="J97" s="139" t="s">
        <v>90</v>
      </c>
      <c r="K97" s="104"/>
    </row>
    <row r="98" spans="1:12" ht="115.5" x14ac:dyDescent="0.3">
      <c r="A98" s="100" t="s">
        <v>266</v>
      </c>
      <c r="B98" s="158" t="s">
        <v>150</v>
      </c>
      <c r="C98" s="123" t="s">
        <v>331</v>
      </c>
      <c r="D98" s="99">
        <v>45675</v>
      </c>
      <c r="E98" s="99">
        <v>45742</v>
      </c>
      <c r="F98" s="53"/>
      <c r="G98" s="53"/>
      <c r="H98" s="163"/>
      <c r="I98" s="162">
        <v>9037896</v>
      </c>
      <c r="J98" s="139" t="s">
        <v>90</v>
      </c>
      <c r="K98" s="104"/>
    </row>
    <row r="99" spans="1:12" ht="99" x14ac:dyDescent="0.3">
      <c r="A99" s="100" t="s">
        <v>267</v>
      </c>
      <c r="B99" s="141" t="s">
        <v>142</v>
      </c>
      <c r="C99" s="83" t="s">
        <v>287</v>
      </c>
      <c r="D99" s="99">
        <v>45675</v>
      </c>
      <c r="E99" s="99">
        <v>45742</v>
      </c>
      <c r="F99" s="53"/>
      <c r="G99" s="53"/>
      <c r="H99" s="163"/>
      <c r="I99" s="162">
        <v>8310705</v>
      </c>
      <c r="J99" s="139" t="s">
        <v>90</v>
      </c>
      <c r="K99" s="104"/>
    </row>
    <row r="100" spans="1:12" ht="115.5" x14ac:dyDescent="0.3">
      <c r="A100" s="100" t="s">
        <v>268</v>
      </c>
      <c r="B100" s="83" t="s">
        <v>269</v>
      </c>
      <c r="C100" s="123" t="s">
        <v>332</v>
      </c>
      <c r="D100" s="99">
        <v>45678</v>
      </c>
      <c r="E100" s="99">
        <v>45742</v>
      </c>
      <c r="F100" s="53"/>
      <c r="G100" s="53"/>
      <c r="H100" s="163"/>
      <c r="I100" s="162">
        <v>22115944</v>
      </c>
      <c r="J100" s="139" t="s">
        <v>90</v>
      </c>
      <c r="K100" s="104"/>
    </row>
    <row r="101" spans="1:12" ht="33" x14ac:dyDescent="0.3">
      <c r="A101" s="100" t="s">
        <v>270</v>
      </c>
      <c r="B101" s="140" t="s">
        <v>271</v>
      </c>
      <c r="C101" s="83" t="s">
        <v>333</v>
      </c>
      <c r="D101" s="99">
        <v>45679</v>
      </c>
      <c r="E101" s="99">
        <v>45838</v>
      </c>
      <c r="F101" s="53"/>
      <c r="G101" s="53"/>
      <c r="H101" s="163"/>
      <c r="I101" s="162">
        <v>16000000</v>
      </c>
      <c r="J101" s="139" t="s">
        <v>4</v>
      </c>
      <c r="K101" s="104"/>
    </row>
    <row r="102" spans="1:12" ht="82.5" x14ac:dyDescent="0.3">
      <c r="A102" s="100" t="s">
        <v>272</v>
      </c>
      <c r="B102" s="83" t="s">
        <v>183</v>
      </c>
      <c r="C102" s="123" t="s">
        <v>334</v>
      </c>
      <c r="D102" s="99">
        <v>45681</v>
      </c>
      <c r="E102" s="99">
        <v>45701</v>
      </c>
      <c r="F102" s="53"/>
      <c r="G102" s="53"/>
      <c r="H102" s="163"/>
      <c r="I102" s="162">
        <v>497645185</v>
      </c>
      <c r="J102" s="139" t="s">
        <v>4</v>
      </c>
      <c r="K102" s="104"/>
    </row>
    <row r="103" spans="1:12" ht="66" x14ac:dyDescent="0.3">
      <c r="A103" s="100" t="s">
        <v>273</v>
      </c>
      <c r="B103" s="140" t="s">
        <v>274</v>
      </c>
      <c r="C103" s="142" t="s">
        <v>335</v>
      </c>
      <c r="D103" s="160" t="s">
        <v>336</v>
      </c>
      <c r="E103" s="99">
        <v>45838</v>
      </c>
      <c r="F103" s="53"/>
      <c r="G103" s="53"/>
      <c r="H103" s="163"/>
      <c r="I103" s="162">
        <v>107091580</v>
      </c>
      <c r="J103" s="139" t="s">
        <v>4</v>
      </c>
      <c r="K103" s="104"/>
    </row>
    <row r="104" spans="1:12" x14ac:dyDescent="0.25">
      <c r="I104" s="72">
        <f>SUBTOTAL(9,I5:I103)</f>
        <v>3083014108</v>
      </c>
      <c r="K104" s="51" t="s">
        <v>20</v>
      </c>
      <c r="L104" s="51">
        <v>99</v>
      </c>
    </row>
    <row r="105" spans="1:12" x14ac:dyDescent="0.25">
      <c r="I105" s="72">
        <v>2354962258</v>
      </c>
      <c r="K105" s="51" t="s">
        <v>4</v>
      </c>
      <c r="L105" s="51">
        <v>26</v>
      </c>
    </row>
    <row r="106" spans="1:12" x14ac:dyDescent="0.25">
      <c r="I106" s="72">
        <v>394066321</v>
      </c>
      <c r="K106" s="51" t="s">
        <v>46</v>
      </c>
      <c r="L106" s="51">
        <v>70</v>
      </c>
    </row>
    <row r="107" spans="1:12" x14ac:dyDescent="0.25">
      <c r="I107" s="72">
        <v>333985529</v>
      </c>
      <c r="K107" s="51" t="s">
        <v>536</v>
      </c>
      <c r="L107" s="51">
        <v>3</v>
      </c>
    </row>
  </sheetData>
  <autoFilter ref="A4:K106"/>
  <mergeCells count="2">
    <mergeCell ref="A2:K2"/>
    <mergeCell ref="A3:K3"/>
  </mergeCells>
  <printOptions horizontalCentered="1" verticalCentered="1"/>
  <pageMargins left="1.1023622047244095" right="0.51181102362204722" top="0.55118110236220474" bottom="0.55118110236220474" header="0.51181102362204722" footer="0.51181102362204722"/>
  <pageSetup paperSize="5" scale="65" orientation="landscape" horizontalDpi="1200" verticalDpi="1200"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129"/>
  <sheetViews>
    <sheetView tabSelected="1" topLeftCell="A106" zoomScale="69" zoomScaleNormal="69" workbookViewId="0">
      <selection activeCell="B5" sqref="B5"/>
    </sheetView>
  </sheetViews>
  <sheetFormatPr baseColWidth="10" defaultColWidth="23.7109375" defaultRowHeight="15" x14ac:dyDescent="0.25"/>
  <cols>
    <col min="1" max="1" width="32.85546875" style="58" customWidth="1"/>
    <col min="2" max="2" width="57.140625" style="68" customWidth="1"/>
    <col min="3" max="3" width="94.7109375" style="69" customWidth="1"/>
    <col min="4" max="4" width="29.140625" style="58" customWidth="1"/>
    <col min="5" max="5" width="38.140625" style="58" customWidth="1"/>
    <col min="6" max="10" width="17.7109375" style="58" customWidth="1"/>
    <col min="11" max="11" width="23" style="72" customWidth="1"/>
    <col min="12" max="12" width="24.28515625" style="70" customWidth="1"/>
    <col min="13" max="13" width="26.42578125" style="71" customWidth="1"/>
    <col min="14" max="14" width="47" style="138" customWidth="1"/>
    <col min="15" max="16384" width="23.7109375" style="51"/>
  </cols>
  <sheetData>
    <row r="1" spans="1:13" ht="93" customHeight="1" x14ac:dyDescent="0.25">
      <c r="A1" s="61"/>
      <c r="B1" s="61"/>
      <c r="C1" s="61"/>
      <c r="D1" s="61"/>
      <c r="E1" s="61"/>
      <c r="F1" s="61"/>
      <c r="G1" s="61"/>
      <c r="H1" s="61"/>
      <c r="I1" s="61"/>
      <c r="J1" s="61"/>
      <c r="K1" s="62"/>
      <c r="L1" s="63"/>
      <c r="M1" s="64"/>
    </row>
    <row r="2" spans="1:13" ht="35.1" customHeight="1" x14ac:dyDescent="0.25">
      <c r="A2" s="171" t="s">
        <v>45</v>
      </c>
      <c r="B2" s="171"/>
      <c r="C2" s="171"/>
      <c r="D2" s="171"/>
      <c r="E2" s="171"/>
      <c r="F2" s="171"/>
      <c r="G2" s="171"/>
      <c r="H2" s="171"/>
      <c r="I2" s="171"/>
      <c r="J2" s="171"/>
      <c r="K2" s="171"/>
      <c r="L2" s="171"/>
      <c r="M2" s="171"/>
    </row>
    <row r="3" spans="1:13" ht="34.5" customHeight="1" x14ac:dyDescent="0.25">
      <c r="A3" s="171" t="s">
        <v>60</v>
      </c>
      <c r="B3" s="171"/>
      <c r="C3" s="171"/>
      <c r="D3" s="171"/>
      <c r="E3" s="171"/>
      <c r="F3" s="171"/>
      <c r="G3" s="171"/>
      <c r="H3" s="171"/>
      <c r="I3" s="171"/>
      <c r="J3" s="171"/>
      <c r="K3" s="171"/>
      <c r="L3" s="171"/>
      <c r="M3" s="171"/>
    </row>
    <row r="4" spans="1:13" ht="123.75" customHeight="1" x14ac:dyDescent="0.25">
      <c r="A4" s="65" t="s">
        <v>29</v>
      </c>
      <c r="B4" s="65" t="s">
        <v>30</v>
      </c>
      <c r="C4" s="65" t="s">
        <v>24</v>
      </c>
      <c r="D4" s="65" t="s">
        <v>25</v>
      </c>
      <c r="E4" s="65" t="s">
        <v>26</v>
      </c>
      <c r="F4" s="65" t="s">
        <v>54</v>
      </c>
      <c r="G4" s="65" t="s">
        <v>38</v>
      </c>
      <c r="H4" s="65" t="s">
        <v>51</v>
      </c>
      <c r="I4" s="65" t="s">
        <v>52</v>
      </c>
      <c r="J4" s="66" t="s">
        <v>27</v>
      </c>
      <c r="K4" s="66" t="s">
        <v>43</v>
      </c>
      <c r="L4" s="67" t="str">
        <f>M4</f>
        <v>MODALIDAD (Homo o Convenio: nombre del convenio)</v>
      </c>
      <c r="M4" s="65" t="s">
        <v>28</v>
      </c>
    </row>
    <row r="5" spans="1:13" ht="123.75" customHeight="1" x14ac:dyDescent="0.3">
      <c r="A5" s="122" t="s">
        <v>537</v>
      </c>
      <c r="B5" s="140" t="s">
        <v>339</v>
      </c>
      <c r="C5" s="140" t="s">
        <v>452</v>
      </c>
      <c r="D5" s="99">
        <v>45658</v>
      </c>
      <c r="E5" s="99">
        <v>45674</v>
      </c>
      <c r="F5" s="65"/>
      <c r="G5" s="65"/>
      <c r="H5" s="65"/>
      <c r="I5" s="65"/>
      <c r="J5" s="66"/>
      <c r="K5" s="125">
        <v>3072274</v>
      </c>
      <c r="L5" s="139" t="s">
        <v>90</v>
      </c>
      <c r="M5" s="65"/>
    </row>
    <row r="6" spans="1:13" ht="123.75" customHeight="1" x14ac:dyDescent="0.3">
      <c r="A6" s="122" t="s">
        <v>538</v>
      </c>
      <c r="B6" s="140" t="s">
        <v>340</v>
      </c>
      <c r="C6" s="140" t="s">
        <v>453</v>
      </c>
      <c r="D6" s="99">
        <v>45658</v>
      </c>
      <c r="E6" s="99">
        <v>45674</v>
      </c>
      <c r="F6" s="65"/>
      <c r="G6" s="65"/>
      <c r="H6" s="65"/>
      <c r="I6" s="65"/>
      <c r="J6" s="66"/>
      <c r="K6" s="125">
        <v>3072274</v>
      </c>
      <c r="L6" s="139" t="s">
        <v>90</v>
      </c>
      <c r="M6" s="65"/>
    </row>
    <row r="7" spans="1:13" ht="123.75" customHeight="1" x14ac:dyDescent="0.3">
      <c r="A7" s="122" t="s">
        <v>539</v>
      </c>
      <c r="B7" s="83" t="s">
        <v>341</v>
      </c>
      <c r="C7" s="123" t="s">
        <v>454</v>
      </c>
      <c r="D7" s="99">
        <v>45658</v>
      </c>
      <c r="E7" s="99">
        <v>45674</v>
      </c>
      <c r="F7" s="65"/>
      <c r="G7" s="65"/>
      <c r="H7" s="65"/>
      <c r="I7" s="65"/>
      <c r="J7" s="66"/>
      <c r="K7" s="125">
        <v>3072274</v>
      </c>
      <c r="L7" s="139" t="s">
        <v>90</v>
      </c>
      <c r="M7" s="65"/>
    </row>
    <row r="8" spans="1:13" ht="123.75" customHeight="1" x14ac:dyDescent="0.3">
      <c r="A8" s="122" t="s">
        <v>540</v>
      </c>
      <c r="B8" s="140" t="s">
        <v>342</v>
      </c>
      <c r="C8" s="140" t="s">
        <v>455</v>
      </c>
      <c r="D8" s="99">
        <v>45658</v>
      </c>
      <c r="E8" s="99">
        <v>45674</v>
      </c>
      <c r="F8" s="65"/>
      <c r="G8" s="65"/>
      <c r="H8" s="65"/>
      <c r="I8" s="65"/>
      <c r="J8" s="66"/>
      <c r="K8" s="125">
        <v>4163691</v>
      </c>
      <c r="L8" s="139" t="s">
        <v>90</v>
      </c>
      <c r="M8" s="65"/>
    </row>
    <row r="9" spans="1:13" ht="123.75" customHeight="1" x14ac:dyDescent="0.3">
      <c r="A9" s="122" t="s">
        <v>541</v>
      </c>
      <c r="B9" s="140" t="s">
        <v>343</v>
      </c>
      <c r="C9" s="142" t="s">
        <v>456</v>
      </c>
      <c r="D9" s="99">
        <v>45658</v>
      </c>
      <c r="E9" s="99">
        <v>45729</v>
      </c>
      <c r="F9" s="65"/>
      <c r="G9" s="65"/>
      <c r="H9" s="65"/>
      <c r="I9" s="65"/>
      <c r="J9" s="66"/>
      <c r="K9" s="125">
        <v>16595329</v>
      </c>
      <c r="L9" s="139" t="s">
        <v>533</v>
      </c>
      <c r="M9" s="65"/>
    </row>
    <row r="10" spans="1:13" ht="123.75" customHeight="1" x14ac:dyDescent="0.3">
      <c r="A10" s="122" t="s">
        <v>542</v>
      </c>
      <c r="B10" s="83" t="s">
        <v>344</v>
      </c>
      <c r="C10" s="123" t="s">
        <v>457</v>
      </c>
      <c r="D10" s="99">
        <v>45658</v>
      </c>
      <c r="E10" s="99">
        <v>45729</v>
      </c>
      <c r="F10" s="65"/>
      <c r="G10" s="65"/>
      <c r="H10" s="65"/>
      <c r="I10" s="65"/>
      <c r="J10" s="66"/>
      <c r="K10" s="125">
        <v>16595329</v>
      </c>
      <c r="L10" s="139" t="s">
        <v>533</v>
      </c>
      <c r="M10" s="65"/>
    </row>
    <row r="11" spans="1:13" ht="66" x14ac:dyDescent="0.3">
      <c r="A11" s="122" t="s">
        <v>543</v>
      </c>
      <c r="B11" s="52" t="s">
        <v>345</v>
      </c>
      <c r="C11" s="123" t="s">
        <v>458</v>
      </c>
      <c r="D11" s="99">
        <v>45658</v>
      </c>
      <c r="E11" s="99">
        <v>45729</v>
      </c>
      <c r="F11" s="53"/>
      <c r="G11" s="53"/>
      <c r="H11" s="53"/>
      <c r="I11" s="53"/>
      <c r="J11" s="53"/>
      <c r="K11" s="125">
        <v>16595329</v>
      </c>
      <c r="L11" s="139" t="s">
        <v>533</v>
      </c>
      <c r="M11" s="104"/>
    </row>
    <row r="12" spans="1:13" ht="49.5" x14ac:dyDescent="0.3">
      <c r="A12" s="122" t="s">
        <v>544</v>
      </c>
      <c r="B12" s="140" t="s">
        <v>346</v>
      </c>
      <c r="C12" s="140" t="s">
        <v>459</v>
      </c>
      <c r="D12" s="99">
        <v>45658</v>
      </c>
      <c r="E12" s="99">
        <v>45729</v>
      </c>
      <c r="F12" s="53"/>
      <c r="G12" s="53"/>
      <c r="H12" s="53"/>
      <c r="I12" s="53"/>
      <c r="J12" s="53"/>
      <c r="K12" s="125">
        <v>3072274</v>
      </c>
      <c r="L12" s="139" t="s">
        <v>533</v>
      </c>
      <c r="M12" s="104"/>
    </row>
    <row r="13" spans="1:13" ht="66" x14ac:dyDescent="0.3">
      <c r="A13" s="122" t="s">
        <v>545</v>
      </c>
      <c r="B13" s="140" t="s">
        <v>347</v>
      </c>
      <c r="C13" s="142" t="s">
        <v>460</v>
      </c>
      <c r="D13" s="99">
        <v>45658</v>
      </c>
      <c r="E13" s="99">
        <v>45729</v>
      </c>
      <c r="F13" s="53"/>
      <c r="G13" s="53"/>
      <c r="H13" s="53"/>
      <c r="I13" s="53"/>
      <c r="J13" s="53"/>
      <c r="K13" s="125">
        <v>16595329</v>
      </c>
      <c r="L13" s="139" t="s">
        <v>533</v>
      </c>
      <c r="M13" s="104"/>
    </row>
    <row r="14" spans="1:13" ht="66" x14ac:dyDescent="0.3">
      <c r="A14" s="122" t="s">
        <v>546</v>
      </c>
      <c r="B14" s="83" t="s">
        <v>348</v>
      </c>
      <c r="C14" s="140" t="s">
        <v>461</v>
      </c>
      <c r="D14" s="99">
        <v>45658</v>
      </c>
      <c r="E14" s="99">
        <v>45674</v>
      </c>
      <c r="F14" s="53"/>
      <c r="G14" s="53"/>
      <c r="H14" s="53"/>
      <c r="I14" s="53"/>
      <c r="J14" s="53"/>
      <c r="K14" s="125">
        <v>3072274</v>
      </c>
      <c r="L14" s="139" t="s">
        <v>90</v>
      </c>
      <c r="M14" s="104"/>
    </row>
    <row r="15" spans="1:13" ht="79.5" x14ac:dyDescent="0.3">
      <c r="A15" s="122" t="s">
        <v>547</v>
      </c>
      <c r="B15" s="83" t="s">
        <v>349</v>
      </c>
      <c r="C15" s="52" t="s">
        <v>462</v>
      </c>
      <c r="D15" s="99">
        <v>45658</v>
      </c>
      <c r="E15" s="99">
        <v>45729</v>
      </c>
      <c r="F15" s="53"/>
      <c r="G15" s="53"/>
      <c r="H15" s="53"/>
      <c r="I15" s="53"/>
      <c r="J15" s="53"/>
      <c r="K15" s="125">
        <v>40028329</v>
      </c>
      <c r="L15" s="139" t="s">
        <v>533</v>
      </c>
      <c r="M15" s="104"/>
    </row>
    <row r="16" spans="1:13" ht="66" x14ac:dyDescent="0.3">
      <c r="A16" s="122" t="s">
        <v>548</v>
      </c>
      <c r="B16" s="140" t="s">
        <v>350</v>
      </c>
      <c r="C16" s="142" t="s">
        <v>463</v>
      </c>
      <c r="D16" s="99">
        <v>45658</v>
      </c>
      <c r="E16" s="99">
        <v>45716</v>
      </c>
      <c r="F16" s="53"/>
      <c r="G16" s="53"/>
      <c r="H16" s="53"/>
      <c r="I16" s="53"/>
      <c r="J16" s="53"/>
      <c r="K16" s="125">
        <v>11686500</v>
      </c>
      <c r="L16" s="139" t="s">
        <v>534</v>
      </c>
      <c r="M16" s="104"/>
    </row>
    <row r="17" spans="1:13" ht="49.5" x14ac:dyDescent="0.3">
      <c r="A17" s="122" t="s">
        <v>549</v>
      </c>
      <c r="B17" s="140" t="s">
        <v>351</v>
      </c>
      <c r="C17" s="140" t="s">
        <v>459</v>
      </c>
      <c r="D17" s="99">
        <v>45658</v>
      </c>
      <c r="E17" s="99">
        <v>45674</v>
      </c>
      <c r="F17" s="53"/>
      <c r="G17" s="53"/>
      <c r="H17" s="53"/>
      <c r="I17" s="53"/>
      <c r="J17" s="53"/>
      <c r="K17" s="125">
        <v>3072274</v>
      </c>
      <c r="L17" s="139" t="s">
        <v>90</v>
      </c>
      <c r="M17" s="104"/>
    </row>
    <row r="18" spans="1:13" ht="78.75" x14ac:dyDescent="0.3">
      <c r="A18" s="122" t="s">
        <v>550</v>
      </c>
      <c r="B18" s="140" t="s">
        <v>352</v>
      </c>
      <c r="C18" s="197" t="s">
        <v>464</v>
      </c>
      <c r="D18" s="99">
        <v>45658</v>
      </c>
      <c r="E18" s="99">
        <v>45688</v>
      </c>
      <c r="F18" s="53"/>
      <c r="G18" s="53"/>
      <c r="H18" s="53"/>
      <c r="I18" s="53"/>
      <c r="J18" s="53"/>
      <c r="K18" s="125">
        <v>7300000</v>
      </c>
      <c r="L18" s="139" t="s">
        <v>534</v>
      </c>
      <c r="M18" s="104"/>
    </row>
    <row r="19" spans="1:13" ht="66" x14ac:dyDescent="0.3">
      <c r="A19" s="122" t="s">
        <v>551</v>
      </c>
      <c r="B19" s="140" t="s">
        <v>353</v>
      </c>
      <c r="C19" s="142" t="s">
        <v>465</v>
      </c>
      <c r="D19" s="99">
        <v>45658</v>
      </c>
      <c r="E19" s="99">
        <v>45716</v>
      </c>
      <c r="F19" s="53"/>
      <c r="G19" s="53"/>
      <c r="H19" s="53"/>
      <c r="I19" s="53"/>
      <c r="J19" s="53"/>
      <c r="K19" s="125">
        <v>11686500</v>
      </c>
      <c r="L19" s="139" t="s">
        <v>534</v>
      </c>
      <c r="M19" s="104"/>
    </row>
    <row r="20" spans="1:13" ht="66" x14ac:dyDescent="0.3">
      <c r="A20" s="122" t="s">
        <v>552</v>
      </c>
      <c r="B20" s="140" t="s">
        <v>354</v>
      </c>
      <c r="C20" s="142" t="s">
        <v>463</v>
      </c>
      <c r="D20" s="99">
        <v>45658</v>
      </c>
      <c r="E20" s="99">
        <v>45716</v>
      </c>
      <c r="F20" s="53"/>
      <c r="G20" s="53"/>
      <c r="H20" s="53"/>
      <c r="I20" s="53"/>
      <c r="J20" s="53"/>
      <c r="K20" s="125">
        <v>11686500</v>
      </c>
      <c r="L20" s="139" t="s">
        <v>534</v>
      </c>
      <c r="M20" s="104"/>
    </row>
    <row r="21" spans="1:13" ht="82.5" x14ac:dyDescent="0.3">
      <c r="A21" s="122" t="s">
        <v>553</v>
      </c>
      <c r="B21" s="140" t="s">
        <v>355</v>
      </c>
      <c r="C21" s="142" t="s">
        <v>466</v>
      </c>
      <c r="D21" s="99">
        <v>45658</v>
      </c>
      <c r="E21" s="99">
        <v>45716</v>
      </c>
      <c r="F21" s="53"/>
      <c r="G21" s="53"/>
      <c r="H21" s="53"/>
      <c r="I21" s="53"/>
      <c r="J21" s="53"/>
      <c r="K21" s="125">
        <v>11686500</v>
      </c>
      <c r="L21" s="139" t="s">
        <v>534</v>
      </c>
      <c r="M21" s="104"/>
    </row>
    <row r="22" spans="1:13" ht="82.5" x14ac:dyDescent="0.3">
      <c r="A22" s="122" t="s">
        <v>554</v>
      </c>
      <c r="B22" s="140" t="s">
        <v>356</v>
      </c>
      <c r="C22" s="142" t="s">
        <v>467</v>
      </c>
      <c r="D22" s="99">
        <v>45658</v>
      </c>
      <c r="E22" s="99">
        <v>45716</v>
      </c>
      <c r="F22" s="53"/>
      <c r="G22" s="53"/>
      <c r="H22" s="53"/>
      <c r="I22" s="53"/>
      <c r="J22" s="53"/>
      <c r="K22" s="125">
        <v>16386000</v>
      </c>
      <c r="L22" s="139" t="s">
        <v>534</v>
      </c>
      <c r="M22" s="104"/>
    </row>
    <row r="23" spans="1:13" ht="82.5" x14ac:dyDescent="0.3">
      <c r="A23" s="122" t="s">
        <v>555</v>
      </c>
      <c r="B23" s="83" t="s">
        <v>357</v>
      </c>
      <c r="C23" s="142" t="s">
        <v>466</v>
      </c>
      <c r="D23" s="99">
        <v>45658</v>
      </c>
      <c r="E23" s="99">
        <v>45716</v>
      </c>
      <c r="F23" s="53"/>
      <c r="G23" s="53"/>
      <c r="H23" s="53"/>
      <c r="I23" s="53"/>
      <c r="J23" s="53"/>
      <c r="K23" s="125">
        <v>11686500</v>
      </c>
      <c r="L23" s="139" t="s">
        <v>534</v>
      </c>
      <c r="M23" s="104"/>
    </row>
    <row r="24" spans="1:13" ht="82.5" x14ac:dyDescent="0.3">
      <c r="A24" s="122" t="s">
        <v>556</v>
      </c>
      <c r="B24" s="83" t="s">
        <v>358</v>
      </c>
      <c r="C24" s="123" t="s">
        <v>468</v>
      </c>
      <c r="D24" s="99">
        <v>45658</v>
      </c>
      <c r="E24" s="99">
        <v>45729</v>
      </c>
      <c r="F24" s="53"/>
      <c r="G24" s="53"/>
      <c r="H24" s="53"/>
      <c r="I24" s="53"/>
      <c r="J24" s="53"/>
      <c r="K24" s="125">
        <v>16595329</v>
      </c>
      <c r="L24" s="139" t="s">
        <v>533</v>
      </c>
      <c r="M24" s="104"/>
    </row>
    <row r="25" spans="1:13" ht="82.5" x14ac:dyDescent="0.3">
      <c r="A25" s="122" t="s">
        <v>557</v>
      </c>
      <c r="B25" s="83" t="s">
        <v>359</v>
      </c>
      <c r="C25" s="123" t="s">
        <v>469</v>
      </c>
      <c r="D25" s="99">
        <v>45658</v>
      </c>
      <c r="E25" s="99">
        <v>45729</v>
      </c>
      <c r="F25" s="53"/>
      <c r="G25" s="53"/>
      <c r="H25" s="53"/>
      <c r="I25" s="53"/>
      <c r="J25" s="53"/>
      <c r="K25" s="125">
        <v>16595329</v>
      </c>
      <c r="L25" s="139" t="s">
        <v>533</v>
      </c>
      <c r="M25" s="104"/>
    </row>
    <row r="26" spans="1:13" ht="66" x14ac:dyDescent="0.3">
      <c r="A26" s="122" t="s">
        <v>558</v>
      </c>
      <c r="B26" s="140" t="s">
        <v>360</v>
      </c>
      <c r="C26" s="142" t="s">
        <v>470</v>
      </c>
      <c r="D26" s="99">
        <v>45658</v>
      </c>
      <c r="E26" s="99">
        <v>45674</v>
      </c>
      <c r="F26" s="53"/>
      <c r="G26" s="53"/>
      <c r="H26" s="53"/>
      <c r="I26" s="53"/>
      <c r="J26" s="53"/>
      <c r="K26" s="125">
        <v>3072274</v>
      </c>
      <c r="L26" s="139" t="s">
        <v>90</v>
      </c>
      <c r="M26" s="104"/>
    </row>
    <row r="27" spans="1:13" ht="82.5" x14ac:dyDescent="0.3">
      <c r="A27" s="122" t="s">
        <v>559</v>
      </c>
      <c r="B27" s="83" t="s">
        <v>361</v>
      </c>
      <c r="C27" s="123" t="s">
        <v>471</v>
      </c>
      <c r="D27" s="99">
        <v>45658</v>
      </c>
      <c r="E27" s="99">
        <v>45729</v>
      </c>
      <c r="F27" s="53"/>
      <c r="G27" s="53"/>
      <c r="H27" s="53"/>
      <c r="I27" s="53"/>
      <c r="J27" s="53"/>
      <c r="K27" s="199">
        <v>16595329</v>
      </c>
      <c r="L27" s="139" t="s">
        <v>533</v>
      </c>
      <c r="M27" s="104"/>
    </row>
    <row r="28" spans="1:13" ht="66" x14ac:dyDescent="0.3">
      <c r="A28" s="122" t="s">
        <v>560</v>
      </c>
      <c r="B28" s="83" t="s">
        <v>362</v>
      </c>
      <c r="C28" s="142" t="s">
        <v>461</v>
      </c>
      <c r="D28" s="99">
        <v>45658</v>
      </c>
      <c r="E28" s="99">
        <v>45674</v>
      </c>
      <c r="F28" s="53"/>
      <c r="G28" s="53"/>
      <c r="H28" s="53"/>
      <c r="I28" s="53"/>
      <c r="J28" s="53"/>
      <c r="K28" s="125">
        <v>3072274</v>
      </c>
      <c r="L28" s="139" t="s">
        <v>90</v>
      </c>
      <c r="M28" s="104"/>
    </row>
    <row r="29" spans="1:13" ht="49.5" x14ac:dyDescent="0.3">
      <c r="A29" s="122" t="s">
        <v>561</v>
      </c>
      <c r="B29" s="140" t="s">
        <v>363</v>
      </c>
      <c r="C29" s="123" t="s">
        <v>472</v>
      </c>
      <c r="D29" s="99">
        <v>45658</v>
      </c>
      <c r="E29" s="99">
        <v>45674</v>
      </c>
      <c r="F29" s="53"/>
      <c r="G29" s="53"/>
      <c r="H29" s="53"/>
      <c r="I29" s="53"/>
      <c r="J29" s="53"/>
      <c r="K29" s="125">
        <v>3072274</v>
      </c>
      <c r="L29" s="139" t="s">
        <v>90</v>
      </c>
      <c r="M29" s="104"/>
    </row>
    <row r="30" spans="1:13" ht="79.5" x14ac:dyDescent="0.3">
      <c r="A30" s="122" t="s">
        <v>562</v>
      </c>
      <c r="B30" s="140" t="s">
        <v>364</v>
      </c>
      <c r="C30" s="52" t="s">
        <v>473</v>
      </c>
      <c r="D30" s="99">
        <v>45658</v>
      </c>
      <c r="E30" s="99">
        <v>45716</v>
      </c>
      <c r="F30" s="53"/>
      <c r="G30" s="53"/>
      <c r="H30" s="53"/>
      <c r="I30" s="53"/>
      <c r="J30" s="53"/>
      <c r="K30" s="125">
        <v>11686500</v>
      </c>
      <c r="L30" s="139" t="s">
        <v>534</v>
      </c>
      <c r="M30" s="104"/>
    </row>
    <row r="31" spans="1:13" ht="79.5" x14ac:dyDescent="0.3">
      <c r="A31" s="122" t="s">
        <v>563</v>
      </c>
      <c r="B31" s="140" t="s">
        <v>365</v>
      </c>
      <c r="C31" s="52" t="s">
        <v>474</v>
      </c>
      <c r="D31" s="99">
        <v>45658</v>
      </c>
      <c r="E31" s="99">
        <v>45674</v>
      </c>
      <c r="F31" s="53"/>
      <c r="G31" s="53"/>
      <c r="H31" s="53"/>
      <c r="I31" s="53"/>
      <c r="J31" s="53"/>
      <c r="K31" s="125">
        <v>3072274</v>
      </c>
      <c r="L31" s="139" t="s">
        <v>90</v>
      </c>
      <c r="M31" s="104"/>
    </row>
    <row r="32" spans="1:13" ht="79.5" x14ac:dyDescent="0.3">
      <c r="A32" s="122" t="s">
        <v>564</v>
      </c>
      <c r="B32" s="140" t="s">
        <v>366</v>
      </c>
      <c r="C32" s="52" t="s">
        <v>463</v>
      </c>
      <c r="D32" s="99">
        <v>45658</v>
      </c>
      <c r="E32" s="99">
        <v>45716</v>
      </c>
      <c r="F32" s="53"/>
      <c r="G32" s="53"/>
      <c r="H32" s="53"/>
      <c r="I32" s="53"/>
      <c r="J32" s="53"/>
      <c r="K32" s="125">
        <v>11686500</v>
      </c>
      <c r="L32" s="139" t="s">
        <v>534</v>
      </c>
      <c r="M32" s="104"/>
    </row>
    <row r="33" spans="1:13" ht="82.5" x14ac:dyDescent="0.3">
      <c r="A33" s="122" t="s">
        <v>565</v>
      </c>
      <c r="B33" s="83" t="s">
        <v>367</v>
      </c>
      <c r="C33" s="83" t="s">
        <v>475</v>
      </c>
      <c r="D33" s="99">
        <v>45658</v>
      </c>
      <c r="E33" s="99">
        <v>45747</v>
      </c>
      <c r="F33" s="53"/>
      <c r="G33" s="53"/>
      <c r="H33" s="53"/>
      <c r="I33" s="53"/>
      <c r="J33" s="53"/>
      <c r="K33" s="125">
        <v>18736658</v>
      </c>
      <c r="L33" s="139" t="s">
        <v>533</v>
      </c>
      <c r="M33" s="104"/>
    </row>
    <row r="34" spans="1:13" ht="66" x14ac:dyDescent="0.3">
      <c r="A34" s="122" t="s">
        <v>566</v>
      </c>
      <c r="B34" s="140" t="s">
        <v>368</v>
      </c>
      <c r="C34" s="123" t="s">
        <v>476</v>
      </c>
      <c r="D34" s="99">
        <v>45658</v>
      </c>
      <c r="E34" s="99">
        <v>45716</v>
      </c>
      <c r="F34" s="53"/>
      <c r="G34" s="53"/>
      <c r="H34" s="53"/>
      <c r="I34" s="53"/>
      <c r="J34" s="53"/>
      <c r="K34" s="125">
        <v>14036250</v>
      </c>
      <c r="L34" s="139" t="s">
        <v>534</v>
      </c>
      <c r="M34" s="104"/>
    </row>
    <row r="35" spans="1:13" ht="82.5" x14ac:dyDescent="0.3">
      <c r="A35" s="122" t="s">
        <v>567</v>
      </c>
      <c r="B35" s="140" t="s">
        <v>369</v>
      </c>
      <c r="C35" s="142" t="s">
        <v>477</v>
      </c>
      <c r="D35" s="99">
        <v>45658</v>
      </c>
      <c r="E35" s="99">
        <v>45729</v>
      </c>
      <c r="F35" s="53"/>
      <c r="G35" s="53"/>
      <c r="H35" s="53"/>
      <c r="I35" s="53"/>
      <c r="J35" s="53"/>
      <c r="K35" s="125">
        <v>16595329</v>
      </c>
      <c r="L35" s="139" t="s">
        <v>533</v>
      </c>
      <c r="M35" s="104"/>
    </row>
    <row r="36" spans="1:13" ht="66" x14ac:dyDescent="0.3">
      <c r="A36" s="122" t="s">
        <v>568</v>
      </c>
      <c r="B36" s="158" t="s">
        <v>370</v>
      </c>
      <c r="C36" s="123" t="s">
        <v>478</v>
      </c>
      <c r="D36" s="99">
        <v>45658</v>
      </c>
      <c r="E36" s="99">
        <v>45688</v>
      </c>
      <c r="F36" s="53"/>
      <c r="G36" s="53"/>
      <c r="H36" s="53"/>
      <c r="I36" s="53"/>
      <c r="J36" s="53"/>
      <c r="K36" s="125">
        <v>7300000</v>
      </c>
      <c r="L36" s="139" t="s">
        <v>534</v>
      </c>
      <c r="M36" s="104"/>
    </row>
    <row r="37" spans="1:13" ht="66" x14ac:dyDescent="0.3">
      <c r="A37" s="122" t="s">
        <v>569</v>
      </c>
      <c r="B37" s="140" t="s">
        <v>371</v>
      </c>
      <c r="C37" s="142" t="s">
        <v>463</v>
      </c>
      <c r="D37" s="99">
        <v>45658</v>
      </c>
      <c r="E37" s="99">
        <v>45716</v>
      </c>
      <c r="F37" s="53"/>
      <c r="G37" s="53"/>
      <c r="H37" s="53"/>
      <c r="I37" s="53"/>
      <c r="J37" s="53"/>
      <c r="K37" s="125">
        <v>16386000</v>
      </c>
      <c r="L37" s="139" t="s">
        <v>534</v>
      </c>
      <c r="M37" s="104"/>
    </row>
    <row r="38" spans="1:13" ht="82.5" x14ac:dyDescent="0.3">
      <c r="A38" s="122" t="s">
        <v>570</v>
      </c>
      <c r="B38" s="140" t="s">
        <v>372</v>
      </c>
      <c r="C38" s="142" t="s">
        <v>466</v>
      </c>
      <c r="D38" s="99">
        <v>45658</v>
      </c>
      <c r="E38" s="99">
        <v>45716</v>
      </c>
      <c r="F38" s="53"/>
      <c r="G38" s="53"/>
      <c r="H38" s="53"/>
      <c r="I38" s="53"/>
      <c r="J38" s="53"/>
      <c r="K38" s="125">
        <v>11686500</v>
      </c>
      <c r="L38" s="139" t="s">
        <v>534</v>
      </c>
      <c r="M38" s="104"/>
    </row>
    <row r="39" spans="1:13" ht="66" x14ac:dyDescent="0.3">
      <c r="A39" s="122" t="s">
        <v>571</v>
      </c>
      <c r="B39" s="140" t="s">
        <v>373</v>
      </c>
      <c r="C39" s="142" t="s">
        <v>463</v>
      </c>
      <c r="D39" s="99">
        <v>45658</v>
      </c>
      <c r="E39" s="99">
        <v>45716</v>
      </c>
      <c r="F39" s="53"/>
      <c r="G39" s="53"/>
      <c r="H39" s="53"/>
      <c r="I39" s="53"/>
      <c r="J39" s="53"/>
      <c r="K39" s="125">
        <v>11686500</v>
      </c>
      <c r="L39" s="139" t="s">
        <v>534</v>
      </c>
      <c r="M39" s="104"/>
    </row>
    <row r="40" spans="1:13" ht="82.5" x14ac:dyDescent="0.3">
      <c r="A40" s="122" t="s">
        <v>572</v>
      </c>
      <c r="B40" s="140" t="s">
        <v>374</v>
      </c>
      <c r="C40" s="142" t="s">
        <v>466</v>
      </c>
      <c r="D40" s="99">
        <v>45658</v>
      </c>
      <c r="E40" s="99">
        <v>45716</v>
      </c>
      <c r="F40" s="53"/>
      <c r="G40" s="53"/>
      <c r="H40" s="53"/>
      <c r="I40" s="53"/>
      <c r="J40" s="53"/>
      <c r="K40" s="125">
        <v>14036250</v>
      </c>
      <c r="L40" s="139" t="s">
        <v>534</v>
      </c>
      <c r="M40" s="104"/>
    </row>
    <row r="41" spans="1:13" ht="82.5" x14ac:dyDescent="0.3">
      <c r="A41" s="122" t="s">
        <v>573</v>
      </c>
      <c r="B41" s="140" t="s">
        <v>375</v>
      </c>
      <c r="C41" s="142" t="s">
        <v>466</v>
      </c>
      <c r="D41" s="99">
        <v>45658</v>
      </c>
      <c r="E41" s="99">
        <v>45716</v>
      </c>
      <c r="F41" s="53"/>
      <c r="G41" s="53"/>
      <c r="H41" s="53"/>
      <c r="I41" s="53"/>
      <c r="J41" s="53"/>
      <c r="K41" s="125">
        <v>11686500</v>
      </c>
      <c r="L41" s="139" t="s">
        <v>534</v>
      </c>
      <c r="M41" s="104"/>
    </row>
    <row r="42" spans="1:13" ht="66" x14ac:dyDescent="0.3">
      <c r="A42" s="122" t="s">
        <v>574</v>
      </c>
      <c r="B42" s="140" t="s">
        <v>376</v>
      </c>
      <c r="C42" s="142" t="s">
        <v>479</v>
      </c>
      <c r="D42" s="99">
        <v>45658</v>
      </c>
      <c r="E42" s="99">
        <v>45729</v>
      </c>
      <c r="F42" s="53"/>
      <c r="G42" s="53"/>
      <c r="H42" s="53"/>
      <c r="I42" s="53"/>
      <c r="J42" s="53"/>
      <c r="K42" s="125">
        <v>16595329</v>
      </c>
      <c r="L42" s="139" t="s">
        <v>533</v>
      </c>
      <c r="M42" s="104"/>
    </row>
    <row r="43" spans="1:13" ht="79.5" x14ac:dyDescent="0.3">
      <c r="A43" s="122" t="s">
        <v>575</v>
      </c>
      <c r="B43" s="140" t="s">
        <v>377</v>
      </c>
      <c r="C43" s="83" t="s">
        <v>480</v>
      </c>
      <c r="D43" s="99">
        <v>45658</v>
      </c>
      <c r="E43" s="99">
        <v>45729</v>
      </c>
      <c r="F43" s="53"/>
      <c r="G43" s="53"/>
      <c r="H43" s="53"/>
      <c r="I43" s="53"/>
      <c r="J43" s="53"/>
      <c r="K43" s="125">
        <v>16595329</v>
      </c>
      <c r="L43" s="139" t="s">
        <v>533</v>
      </c>
      <c r="M43" s="104"/>
    </row>
    <row r="44" spans="1:13" ht="66" x14ac:dyDescent="0.3">
      <c r="A44" s="122" t="s">
        <v>576</v>
      </c>
      <c r="B44" s="140" t="s">
        <v>378</v>
      </c>
      <c r="C44" s="142" t="s">
        <v>454</v>
      </c>
      <c r="D44" s="99">
        <v>45658</v>
      </c>
      <c r="E44" s="99">
        <v>45674</v>
      </c>
      <c r="F44" s="53"/>
      <c r="G44" s="53"/>
      <c r="H44" s="53"/>
      <c r="I44" s="53"/>
      <c r="J44" s="53"/>
      <c r="K44" s="125">
        <v>3072274</v>
      </c>
      <c r="L44" s="139" t="s">
        <v>90</v>
      </c>
      <c r="M44" s="104"/>
    </row>
    <row r="45" spans="1:13" ht="66" x14ac:dyDescent="0.3">
      <c r="A45" s="122" t="s">
        <v>577</v>
      </c>
      <c r="B45" s="83" t="s">
        <v>379</v>
      </c>
      <c r="C45" s="123" t="s">
        <v>481</v>
      </c>
      <c r="D45" s="99">
        <v>45658</v>
      </c>
      <c r="E45" s="99">
        <v>45838</v>
      </c>
      <c r="F45" s="53"/>
      <c r="G45" s="53"/>
      <c r="H45" s="53"/>
      <c r="I45" s="53"/>
      <c r="J45" s="53"/>
      <c r="K45" s="125">
        <v>29268000</v>
      </c>
      <c r="L45" s="139" t="s">
        <v>4</v>
      </c>
      <c r="M45" s="104"/>
    </row>
    <row r="46" spans="1:13" ht="66" x14ac:dyDescent="0.3">
      <c r="A46" s="122" t="s">
        <v>578</v>
      </c>
      <c r="B46" s="140" t="s">
        <v>380</v>
      </c>
      <c r="C46" s="142" t="s">
        <v>482</v>
      </c>
      <c r="D46" s="99">
        <v>45658</v>
      </c>
      <c r="E46" s="99">
        <v>45729</v>
      </c>
      <c r="F46" s="53"/>
      <c r="G46" s="53"/>
      <c r="H46" s="53"/>
      <c r="I46" s="53"/>
      <c r="J46" s="53"/>
      <c r="K46" s="125">
        <v>7276932</v>
      </c>
      <c r="L46" s="139" t="s">
        <v>533</v>
      </c>
      <c r="M46" s="104"/>
    </row>
    <row r="47" spans="1:13" ht="66" x14ac:dyDescent="0.3">
      <c r="A47" s="122" t="s">
        <v>579</v>
      </c>
      <c r="B47" s="140" t="s">
        <v>381</v>
      </c>
      <c r="C47" s="123" t="s">
        <v>458</v>
      </c>
      <c r="D47" s="99">
        <v>45658</v>
      </c>
      <c r="E47" s="99">
        <v>45729</v>
      </c>
      <c r="F47" s="53"/>
      <c r="G47" s="53"/>
      <c r="H47" s="53"/>
      <c r="I47" s="53"/>
      <c r="J47" s="53"/>
      <c r="K47" s="125">
        <v>16595329</v>
      </c>
      <c r="L47" s="139" t="s">
        <v>533</v>
      </c>
      <c r="M47" s="104"/>
    </row>
    <row r="48" spans="1:13" ht="82.5" x14ac:dyDescent="0.3">
      <c r="A48" s="122" t="s">
        <v>580</v>
      </c>
      <c r="B48" s="141" t="s">
        <v>382</v>
      </c>
      <c r="C48" s="142" t="s">
        <v>483</v>
      </c>
      <c r="D48" s="99">
        <v>45659</v>
      </c>
      <c r="E48" s="99">
        <v>45688</v>
      </c>
      <c r="F48" s="53"/>
      <c r="G48" s="53"/>
      <c r="H48" s="53"/>
      <c r="I48" s="53"/>
      <c r="J48" s="53"/>
      <c r="K48" s="125">
        <v>7300000</v>
      </c>
      <c r="L48" s="139" t="s">
        <v>534</v>
      </c>
      <c r="M48" s="104"/>
    </row>
    <row r="49" spans="1:13" ht="33" x14ac:dyDescent="0.3">
      <c r="A49" s="122" t="s">
        <v>581</v>
      </c>
      <c r="B49" s="83" t="s">
        <v>383</v>
      </c>
      <c r="C49" s="83" t="s">
        <v>484</v>
      </c>
      <c r="D49" s="99">
        <v>45658</v>
      </c>
      <c r="E49" s="99">
        <v>45688</v>
      </c>
      <c r="F49" s="53"/>
      <c r="G49" s="53"/>
      <c r="H49" s="53"/>
      <c r="I49" s="53"/>
      <c r="J49" s="53"/>
      <c r="K49" s="125">
        <v>5745200</v>
      </c>
      <c r="L49" s="139" t="s">
        <v>4</v>
      </c>
      <c r="M49" s="104"/>
    </row>
    <row r="50" spans="1:13" ht="33" x14ac:dyDescent="0.3">
      <c r="A50" s="122" t="s">
        <v>582</v>
      </c>
      <c r="B50" s="140" t="s">
        <v>384</v>
      </c>
      <c r="C50" s="142" t="s">
        <v>485</v>
      </c>
      <c r="D50" s="99">
        <v>45660</v>
      </c>
      <c r="E50" s="99">
        <v>45838</v>
      </c>
      <c r="F50" s="53"/>
      <c r="G50" s="53"/>
      <c r="H50" s="53"/>
      <c r="I50" s="53"/>
      <c r="J50" s="53"/>
      <c r="K50" s="125">
        <v>109592400</v>
      </c>
      <c r="L50" s="139" t="s">
        <v>4</v>
      </c>
      <c r="M50" s="104"/>
    </row>
    <row r="51" spans="1:13" ht="33" x14ac:dyDescent="0.3">
      <c r="A51" s="122" t="s">
        <v>583</v>
      </c>
      <c r="B51" s="83" t="s">
        <v>385</v>
      </c>
      <c r="C51" s="83" t="s">
        <v>486</v>
      </c>
      <c r="D51" s="99">
        <v>45659</v>
      </c>
      <c r="E51" s="99">
        <v>46022</v>
      </c>
      <c r="F51" s="53"/>
      <c r="G51" s="53"/>
      <c r="H51" s="53"/>
      <c r="I51" s="53"/>
      <c r="J51" s="53"/>
      <c r="K51" s="125">
        <v>143088000</v>
      </c>
      <c r="L51" s="139" t="s">
        <v>4</v>
      </c>
      <c r="M51" s="104"/>
    </row>
    <row r="52" spans="1:13" ht="33" x14ac:dyDescent="0.3">
      <c r="A52" s="122" t="s">
        <v>584</v>
      </c>
      <c r="B52" s="158" t="s">
        <v>386</v>
      </c>
      <c r="C52" s="123" t="s">
        <v>487</v>
      </c>
      <c r="D52" s="99">
        <v>45659</v>
      </c>
      <c r="E52" s="99">
        <v>45838</v>
      </c>
      <c r="F52" s="53"/>
      <c r="G52" s="53"/>
      <c r="H52" s="53"/>
      <c r="I52" s="53"/>
      <c r="J52" s="53"/>
      <c r="K52" s="125">
        <v>43576800</v>
      </c>
      <c r="L52" s="139" t="s">
        <v>4</v>
      </c>
      <c r="M52" s="104"/>
    </row>
    <row r="53" spans="1:13" ht="99" x14ac:dyDescent="0.3">
      <c r="A53" s="122" t="s">
        <v>585</v>
      </c>
      <c r="B53" s="83" t="s">
        <v>387</v>
      </c>
      <c r="C53" s="83" t="s">
        <v>488</v>
      </c>
      <c r="D53" s="99">
        <v>45659</v>
      </c>
      <c r="E53" s="99">
        <v>45688</v>
      </c>
      <c r="F53" s="53"/>
      <c r="G53" s="53"/>
      <c r="H53" s="53"/>
      <c r="I53" s="53"/>
      <c r="J53" s="53"/>
      <c r="K53" s="125">
        <v>5745200</v>
      </c>
      <c r="L53" s="139" t="s">
        <v>4</v>
      </c>
      <c r="M53" s="104"/>
    </row>
    <row r="54" spans="1:13" ht="33" x14ac:dyDescent="0.3">
      <c r="A54" s="122" t="s">
        <v>586</v>
      </c>
      <c r="B54" s="140" t="s">
        <v>388</v>
      </c>
      <c r="C54" s="142" t="s">
        <v>485</v>
      </c>
      <c r="D54" s="99">
        <v>45664</v>
      </c>
      <c r="E54" s="99">
        <v>45838</v>
      </c>
      <c r="F54" s="53"/>
      <c r="G54" s="53"/>
      <c r="H54" s="53"/>
      <c r="I54" s="53"/>
      <c r="J54" s="53"/>
      <c r="K54" s="125">
        <v>109592400</v>
      </c>
      <c r="L54" s="139" t="s">
        <v>4</v>
      </c>
      <c r="M54" s="104"/>
    </row>
    <row r="55" spans="1:13" ht="33" x14ac:dyDescent="0.3">
      <c r="A55" s="122" t="s">
        <v>587</v>
      </c>
      <c r="B55" s="140" t="s">
        <v>389</v>
      </c>
      <c r="C55" s="142" t="s">
        <v>485</v>
      </c>
      <c r="D55" s="99">
        <v>45659</v>
      </c>
      <c r="E55" s="99">
        <v>45838</v>
      </c>
      <c r="F55" s="53"/>
      <c r="G55" s="53"/>
      <c r="H55" s="53"/>
      <c r="I55" s="53"/>
      <c r="J55" s="53"/>
      <c r="K55" s="125">
        <v>109592400</v>
      </c>
      <c r="L55" s="139" t="s">
        <v>4</v>
      </c>
      <c r="M55" s="104"/>
    </row>
    <row r="56" spans="1:13" ht="33" x14ac:dyDescent="0.3">
      <c r="A56" s="122" t="s">
        <v>588</v>
      </c>
      <c r="B56" s="140" t="s">
        <v>390</v>
      </c>
      <c r="C56" s="198" t="s">
        <v>489</v>
      </c>
      <c r="D56" s="99">
        <v>45659</v>
      </c>
      <c r="E56" s="99">
        <v>45688</v>
      </c>
      <c r="F56" s="53"/>
      <c r="G56" s="53"/>
      <c r="H56" s="53"/>
      <c r="I56" s="53"/>
      <c r="J56" s="53"/>
      <c r="K56" s="125">
        <v>5745200</v>
      </c>
      <c r="L56" s="139" t="s">
        <v>4</v>
      </c>
      <c r="M56" s="104"/>
    </row>
    <row r="57" spans="1:13" ht="33" x14ac:dyDescent="0.3">
      <c r="A57" s="122" t="s">
        <v>589</v>
      </c>
      <c r="B57" s="140" t="s">
        <v>391</v>
      </c>
      <c r="C57" s="142" t="s">
        <v>485</v>
      </c>
      <c r="D57" s="99">
        <v>45659</v>
      </c>
      <c r="E57" s="99">
        <v>45838</v>
      </c>
      <c r="F57" s="53"/>
      <c r="G57" s="53"/>
      <c r="H57" s="53"/>
      <c r="I57" s="53"/>
      <c r="J57" s="53"/>
      <c r="K57" s="125">
        <v>109592400</v>
      </c>
      <c r="L57" s="139" t="s">
        <v>4</v>
      </c>
      <c r="M57" s="104"/>
    </row>
    <row r="58" spans="1:13" ht="33" x14ac:dyDescent="0.3">
      <c r="A58" s="122" t="s">
        <v>590</v>
      </c>
      <c r="B58" s="83" t="s">
        <v>392</v>
      </c>
      <c r="C58" s="123" t="s">
        <v>490</v>
      </c>
      <c r="D58" s="99">
        <v>45659</v>
      </c>
      <c r="E58" s="99">
        <v>45838</v>
      </c>
      <c r="F58" s="53"/>
      <c r="G58" s="53"/>
      <c r="H58" s="53"/>
      <c r="I58" s="53"/>
      <c r="J58" s="53"/>
      <c r="K58" s="125">
        <v>34471200</v>
      </c>
      <c r="L58" s="139" t="s">
        <v>4</v>
      </c>
      <c r="M58" s="104"/>
    </row>
    <row r="59" spans="1:13" ht="49.5" x14ac:dyDescent="0.3">
      <c r="A59" s="122" t="s">
        <v>591</v>
      </c>
      <c r="B59" s="140" t="s">
        <v>393</v>
      </c>
      <c r="C59" s="83" t="s">
        <v>491</v>
      </c>
      <c r="D59" s="99">
        <v>45659</v>
      </c>
      <c r="E59" s="99">
        <v>45838</v>
      </c>
      <c r="F59" s="53"/>
      <c r="G59" s="53"/>
      <c r="H59" s="53"/>
      <c r="I59" s="53"/>
      <c r="J59" s="53"/>
      <c r="K59" s="125">
        <v>43576800</v>
      </c>
      <c r="L59" s="139" t="s">
        <v>4</v>
      </c>
      <c r="M59" s="104"/>
    </row>
    <row r="60" spans="1:13" ht="66" x14ac:dyDescent="0.3">
      <c r="A60" s="122" t="s">
        <v>592</v>
      </c>
      <c r="B60" s="83" t="s">
        <v>394</v>
      </c>
      <c r="C60" s="83" t="s">
        <v>492</v>
      </c>
      <c r="D60" s="99">
        <v>45659</v>
      </c>
      <c r="E60" s="99">
        <v>45688</v>
      </c>
      <c r="F60" s="53"/>
      <c r="G60" s="53"/>
      <c r="H60" s="53"/>
      <c r="I60" s="53"/>
      <c r="J60" s="53"/>
      <c r="K60" s="125">
        <v>5745200</v>
      </c>
      <c r="L60" s="139" t="s">
        <v>4</v>
      </c>
      <c r="M60" s="104"/>
    </row>
    <row r="61" spans="1:13" ht="66" x14ac:dyDescent="0.3">
      <c r="A61" s="122" t="s">
        <v>593</v>
      </c>
      <c r="B61" s="141" t="s">
        <v>395</v>
      </c>
      <c r="C61" s="140" t="s">
        <v>493</v>
      </c>
      <c r="D61" s="99">
        <v>45659</v>
      </c>
      <c r="E61" s="99">
        <v>45688</v>
      </c>
      <c r="F61" s="53"/>
      <c r="G61" s="53"/>
      <c r="H61" s="53"/>
      <c r="I61" s="53"/>
      <c r="J61" s="53"/>
      <c r="K61" s="125">
        <v>5745200</v>
      </c>
      <c r="L61" s="139" t="s">
        <v>4</v>
      </c>
      <c r="M61" s="104"/>
    </row>
    <row r="62" spans="1:13" ht="49.5" x14ac:dyDescent="0.3">
      <c r="A62" s="122" t="s">
        <v>594</v>
      </c>
      <c r="B62" s="83" t="s">
        <v>396</v>
      </c>
      <c r="C62" s="123" t="s">
        <v>494</v>
      </c>
      <c r="D62" s="99">
        <v>45659</v>
      </c>
      <c r="E62" s="99">
        <v>45747</v>
      </c>
      <c r="F62" s="53"/>
      <c r="G62" s="53"/>
      <c r="H62" s="53"/>
      <c r="I62" s="53"/>
      <c r="J62" s="53"/>
      <c r="K62" s="125">
        <v>17235600</v>
      </c>
      <c r="L62" s="139" t="s">
        <v>4</v>
      </c>
      <c r="M62" s="104"/>
    </row>
    <row r="63" spans="1:13" ht="33" x14ac:dyDescent="0.3">
      <c r="A63" s="122" t="s">
        <v>595</v>
      </c>
      <c r="B63" s="140" t="s">
        <v>397</v>
      </c>
      <c r="C63" s="142" t="s">
        <v>485</v>
      </c>
      <c r="D63" s="99">
        <v>45659</v>
      </c>
      <c r="E63" s="99">
        <v>45838</v>
      </c>
      <c r="F63" s="53"/>
      <c r="G63" s="53"/>
      <c r="H63" s="53"/>
      <c r="I63" s="53"/>
      <c r="J63" s="53"/>
      <c r="K63" s="125">
        <v>109592400</v>
      </c>
      <c r="L63" s="139" t="s">
        <v>4</v>
      </c>
      <c r="M63" s="104"/>
    </row>
    <row r="64" spans="1:13" ht="33" x14ac:dyDescent="0.3">
      <c r="A64" s="122" t="s">
        <v>596</v>
      </c>
      <c r="B64" s="83" t="s">
        <v>398</v>
      </c>
      <c r="C64" s="123" t="s">
        <v>495</v>
      </c>
      <c r="D64" s="99">
        <v>45659</v>
      </c>
      <c r="E64" s="99">
        <v>45838</v>
      </c>
      <c r="F64" s="53"/>
      <c r="G64" s="53"/>
      <c r="H64" s="53"/>
      <c r="I64" s="53"/>
      <c r="J64" s="53"/>
      <c r="K64" s="125">
        <v>43576800</v>
      </c>
      <c r="L64" s="139" t="s">
        <v>4</v>
      </c>
      <c r="M64" s="104"/>
    </row>
    <row r="65" spans="1:13" ht="30" x14ac:dyDescent="0.4">
      <c r="A65" s="122" t="s">
        <v>597</v>
      </c>
      <c r="B65" s="200" t="s">
        <v>399</v>
      </c>
      <c r="C65" s="201" t="s">
        <v>535</v>
      </c>
      <c r="D65" s="99">
        <v>45659</v>
      </c>
      <c r="E65" s="99">
        <v>45838</v>
      </c>
      <c r="F65" s="53"/>
      <c r="G65" s="53"/>
      <c r="H65" s="53"/>
      <c r="I65" s="53"/>
      <c r="J65" s="53"/>
      <c r="K65" s="125">
        <v>109592400</v>
      </c>
      <c r="L65" s="139" t="s">
        <v>4</v>
      </c>
      <c r="M65" s="104"/>
    </row>
    <row r="66" spans="1:13" ht="33" x14ac:dyDescent="0.3">
      <c r="A66" s="122" t="s">
        <v>598</v>
      </c>
      <c r="B66" s="83" t="s">
        <v>400</v>
      </c>
      <c r="C66" s="123" t="s">
        <v>495</v>
      </c>
      <c r="D66" s="99">
        <v>45659</v>
      </c>
      <c r="E66" s="99">
        <v>45838</v>
      </c>
      <c r="F66" s="53"/>
      <c r="G66" s="53"/>
      <c r="H66" s="53"/>
      <c r="I66" s="53"/>
      <c r="J66" s="53"/>
      <c r="K66" s="125">
        <v>43576800</v>
      </c>
      <c r="L66" s="139" t="s">
        <v>4</v>
      </c>
      <c r="M66" s="104"/>
    </row>
    <row r="67" spans="1:13" ht="33" x14ac:dyDescent="0.3">
      <c r="A67" s="122" t="s">
        <v>599</v>
      </c>
      <c r="B67" s="52" t="s">
        <v>401</v>
      </c>
      <c r="C67" s="123" t="s">
        <v>496</v>
      </c>
      <c r="D67" s="99">
        <v>45660</v>
      </c>
      <c r="E67" s="99">
        <v>45838</v>
      </c>
      <c r="F67" s="53"/>
      <c r="G67" s="53"/>
      <c r="H67" s="53"/>
      <c r="I67" s="53"/>
      <c r="J67" s="53"/>
      <c r="K67" s="125">
        <v>34471200</v>
      </c>
      <c r="L67" s="139" t="s">
        <v>4</v>
      </c>
      <c r="M67" s="104"/>
    </row>
    <row r="68" spans="1:13" ht="33" x14ac:dyDescent="0.3">
      <c r="A68" s="122" t="s">
        <v>600</v>
      </c>
      <c r="B68" s="140" t="s">
        <v>402</v>
      </c>
      <c r="C68" s="142" t="s">
        <v>497</v>
      </c>
      <c r="D68" s="99">
        <v>45659</v>
      </c>
      <c r="E68" s="99">
        <v>45838</v>
      </c>
      <c r="F68" s="53"/>
      <c r="G68" s="53"/>
      <c r="H68" s="53"/>
      <c r="I68" s="53"/>
      <c r="J68" s="53"/>
      <c r="K68" s="125">
        <v>43576800</v>
      </c>
      <c r="L68" s="139" t="s">
        <v>4</v>
      </c>
      <c r="M68" s="104"/>
    </row>
    <row r="69" spans="1:13" ht="33" x14ac:dyDescent="0.3">
      <c r="A69" s="122" t="s">
        <v>601</v>
      </c>
      <c r="B69" s="83" t="s">
        <v>403</v>
      </c>
      <c r="C69" s="123" t="s">
        <v>498</v>
      </c>
      <c r="D69" s="99">
        <v>45659</v>
      </c>
      <c r="E69" s="99">
        <v>45720</v>
      </c>
      <c r="F69" s="53"/>
      <c r="G69" s="53"/>
      <c r="H69" s="53"/>
      <c r="I69" s="53"/>
      <c r="J69" s="53"/>
      <c r="K69" s="125">
        <v>12931804</v>
      </c>
      <c r="L69" s="139" t="s">
        <v>4</v>
      </c>
      <c r="M69" s="104"/>
    </row>
    <row r="70" spans="1:13" ht="66" x14ac:dyDescent="0.3">
      <c r="A70" s="122" t="s">
        <v>602</v>
      </c>
      <c r="B70" s="140" t="s">
        <v>404</v>
      </c>
      <c r="C70" s="142" t="s">
        <v>499</v>
      </c>
      <c r="D70" s="99">
        <v>45659</v>
      </c>
      <c r="E70" s="99">
        <v>45838</v>
      </c>
      <c r="F70" s="53"/>
      <c r="G70" s="53"/>
      <c r="H70" s="53"/>
      <c r="I70" s="53"/>
      <c r="J70" s="53"/>
      <c r="K70" s="125">
        <v>50080800</v>
      </c>
      <c r="L70" s="139" t="s">
        <v>4</v>
      </c>
      <c r="M70" s="104"/>
    </row>
    <row r="71" spans="1:13" ht="32.25" x14ac:dyDescent="0.3">
      <c r="A71" s="122" t="s">
        <v>603</v>
      </c>
      <c r="B71" s="140" t="s">
        <v>405</v>
      </c>
      <c r="C71" s="52" t="s">
        <v>496</v>
      </c>
      <c r="D71" s="99">
        <v>45659</v>
      </c>
      <c r="E71" s="99">
        <v>45838</v>
      </c>
      <c r="F71" s="53"/>
      <c r="G71" s="53"/>
      <c r="H71" s="53"/>
      <c r="I71" s="53"/>
      <c r="J71" s="53"/>
      <c r="K71" s="125">
        <v>34471200</v>
      </c>
      <c r="L71" s="139" t="s">
        <v>4</v>
      </c>
      <c r="M71" s="104"/>
    </row>
    <row r="72" spans="1:13" ht="33" x14ac:dyDescent="0.3">
      <c r="A72" s="122" t="s">
        <v>604</v>
      </c>
      <c r="B72" s="158" t="s">
        <v>406</v>
      </c>
      <c r="C72" s="123" t="s">
        <v>500</v>
      </c>
      <c r="D72" s="99">
        <v>45659</v>
      </c>
      <c r="E72" s="99">
        <v>45838</v>
      </c>
      <c r="F72" s="53"/>
      <c r="G72" s="53"/>
      <c r="H72" s="53"/>
      <c r="I72" s="53"/>
      <c r="J72" s="53"/>
      <c r="K72" s="125">
        <v>34470000</v>
      </c>
      <c r="L72" s="139" t="s">
        <v>4</v>
      </c>
      <c r="M72" s="104"/>
    </row>
    <row r="73" spans="1:13" ht="31.5" x14ac:dyDescent="0.25">
      <c r="A73" s="122" t="s">
        <v>605</v>
      </c>
      <c r="B73" s="52" t="s">
        <v>407</v>
      </c>
      <c r="C73" s="143" t="s">
        <v>496</v>
      </c>
      <c r="D73" s="99">
        <v>45659</v>
      </c>
      <c r="E73" s="99">
        <v>45688</v>
      </c>
      <c r="F73" s="53"/>
      <c r="G73" s="53"/>
      <c r="H73" s="53"/>
      <c r="I73" s="53"/>
      <c r="J73" s="53"/>
      <c r="K73" s="125">
        <v>5745200</v>
      </c>
      <c r="L73" s="139" t="s">
        <v>4</v>
      </c>
      <c r="M73" s="104"/>
    </row>
    <row r="74" spans="1:13" ht="33" x14ac:dyDescent="0.3">
      <c r="A74" s="122" t="s">
        <v>606</v>
      </c>
      <c r="B74" s="140" t="s">
        <v>408</v>
      </c>
      <c r="C74" s="142" t="s">
        <v>496</v>
      </c>
      <c r="D74" s="99">
        <v>45659</v>
      </c>
      <c r="E74" s="99">
        <v>45688</v>
      </c>
      <c r="F74" s="53"/>
      <c r="G74" s="53"/>
      <c r="H74" s="53"/>
      <c r="I74" s="53"/>
      <c r="J74" s="53"/>
      <c r="K74" s="125">
        <v>5745200</v>
      </c>
      <c r="L74" s="139" t="s">
        <v>4</v>
      </c>
      <c r="M74" s="104"/>
    </row>
    <row r="75" spans="1:13" ht="32.25" x14ac:dyDescent="0.3">
      <c r="A75" s="122" t="s">
        <v>607</v>
      </c>
      <c r="B75" s="83" t="s">
        <v>409</v>
      </c>
      <c r="C75" s="143" t="s">
        <v>501</v>
      </c>
      <c r="D75" s="99">
        <v>45659</v>
      </c>
      <c r="E75" s="99">
        <v>45688</v>
      </c>
      <c r="F75" s="53"/>
      <c r="G75" s="53"/>
      <c r="H75" s="53"/>
      <c r="I75" s="53"/>
      <c r="J75" s="53"/>
      <c r="K75" s="125">
        <v>5745200</v>
      </c>
      <c r="L75" s="139" t="s">
        <v>4</v>
      </c>
      <c r="M75" s="104"/>
    </row>
    <row r="76" spans="1:13" ht="31.5" x14ac:dyDescent="0.25">
      <c r="A76" s="122" t="s">
        <v>608</v>
      </c>
      <c r="B76" s="196" t="s">
        <v>410</v>
      </c>
      <c r="C76" s="143" t="s">
        <v>502</v>
      </c>
      <c r="D76" s="99">
        <v>45659</v>
      </c>
      <c r="E76" s="99">
        <v>45687</v>
      </c>
      <c r="F76" s="53"/>
      <c r="G76" s="53"/>
      <c r="H76" s="53"/>
      <c r="I76" s="53"/>
      <c r="J76" s="53"/>
      <c r="K76" s="125">
        <v>34471200</v>
      </c>
      <c r="L76" s="139" t="s">
        <v>4</v>
      </c>
      <c r="M76" s="104"/>
    </row>
    <row r="77" spans="1:13" ht="33" x14ac:dyDescent="0.3">
      <c r="A77" s="122" t="s">
        <v>609</v>
      </c>
      <c r="B77" s="83" t="s">
        <v>411</v>
      </c>
      <c r="C77" s="123" t="s">
        <v>503</v>
      </c>
      <c r="D77" s="99">
        <v>45659</v>
      </c>
      <c r="E77" s="99">
        <v>45838</v>
      </c>
      <c r="F77" s="53"/>
      <c r="G77" s="53"/>
      <c r="H77" s="53"/>
      <c r="I77" s="53"/>
      <c r="J77" s="53"/>
      <c r="K77" s="125">
        <v>43576800</v>
      </c>
      <c r="L77" s="139" t="s">
        <v>4</v>
      </c>
      <c r="M77" s="104"/>
    </row>
    <row r="78" spans="1:13" ht="32.25" x14ac:dyDescent="0.3">
      <c r="A78" s="122" t="s">
        <v>610</v>
      </c>
      <c r="B78" s="140" t="s">
        <v>412</v>
      </c>
      <c r="C78" s="52" t="s">
        <v>496</v>
      </c>
      <c r="D78" s="99">
        <v>45659</v>
      </c>
      <c r="E78" s="99">
        <v>45838</v>
      </c>
      <c r="F78" s="53"/>
      <c r="G78" s="53"/>
      <c r="H78" s="53"/>
      <c r="I78" s="53"/>
      <c r="J78" s="53"/>
      <c r="K78" s="125">
        <v>34471200</v>
      </c>
      <c r="L78" s="139" t="s">
        <v>4</v>
      </c>
      <c r="M78" s="104"/>
    </row>
    <row r="79" spans="1:13" ht="33" x14ac:dyDescent="0.3">
      <c r="A79" s="122" t="s">
        <v>611</v>
      </c>
      <c r="B79" s="83" t="s">
        <v>413</v>
      </c>
      <c r="C79" s="123" t="s">
        <v>504</v>
      </c>
      <c r="D79" s="99">
        <v>45659</v>
      </c>
      <c r="E79" s="99">
        <v>45838</v>
      </c>
      <c r="F79" s="53"/>
      <c r="G79" s="53"/>
      <c r="H79" s="53"/>
      <c r="I79" s="53"/>
      <c r="J79" s="53"/>
      <c r="K79" s="125">
        <v>109592400</v>
      </c>
      <c r="L79" s="139" t="s">
        <v>4</v>
      </c>
      <c r="M79" s="104"/>
    </row>
    <row r="80" spans="1:13" ht="49.5" x14ac:dyDescent="0.3">
      <c r="A80" s="122" t="s">
        <v>612</v>
      </c>
      <c r="B80" s="83" t="s">
        <v>414</v>
      </c>
      <c r="C80" s="123" t="s">
        <v>505</v>
      </c>
      <c r="D80" s="99">
        <v>45659</v>
      </c>
      <c r="E80" s="99">
        <v>45838</v>
      </c>
      <c r="F80" s="53"/>
      <c r="G80" s="53"/>
      <c r="H80" s="53"/>
      <c r="I80" s="53"/>
      <c r="J80" s="53"/>
      <c r="K80" s="125">
        <v>49648284</v>
      </c>
      <c r="L80" s="139" t="s">
        <v>4</v>
      </c>
      <c r="M80" s="104"/>
    </row>
    <row r="81" spans="1:13" ht="33" x14ac:dyDescent="0.3">
      <c r="A81" s="122" t="s">
        <v>613</v>
      </c>
      <c r="B81" s="140" t="s">
        <v>415</v>
      </c>
      <c r="C81" s="83" t="s">
        <v>485</v>
      </c>
      <c r="D81" s="99">
        <v>45660</v>
      </c>
      <c r="E81" s="99">
        <v>45838</v>
      </c>
      <c r="F81" s="53"/>
      <c r="G81" s="53"/>
      <c r="H81" s="53"/>
      <c r="I81" s="53"/>
      <c r="J81" s="53"/>
      <c r="K81" s="125">
        <v>109592400</v>
      </c>
      <c r="L81" s="139" t="s">
        <v>4</v>
      </c>
      <c r="M81" s="104"/>
    </row>
    <row r="82" spans="1:13" ht="33" x14ac:dyDescent="0.3">
      <c r="A82" s="122" t="s">
        <v>614</v>
      </c>
      <c r="B82" s="140" t="s">
        <v>416</v>
      </c>
      <c r="C82" s="142" t="s">
        <v>506</v>
      </c>
      <c r="D82" s="99">
        <v>45660</v>
      </c>
      <c r="E82" s="99">
        <v>45838</v>
      </c>
      <c r="F82" s="53"/>
      <c r="G82" s="53"/>
      <c r="H82" s="53"/>
      <c r="I82" s="53"/>
      <c r="J82" s="53"/>
      <c r="K82" s="125">
        <v>109592400</v>
      </c>
      <c r="L82" s="139" t="s">
        <v>4</v>
      </c>
      <c r="M82" s="104"/>
    </row>
    <row r="83" spans="1:13" ht="33" x14ac:dyDescent="0.3">
      <c r="A83" s="122" t="s">
        <v>615</v>
      </c>
      <c r="B83" s="140" t="s">
        <v>417</v>
      </c>
      <c r="C83" s="142" t="s">
        <v>507</v>
      </c>
      <c r="D83" s="99">
        <v>45660</v>
      </c>
      <c r="E83" s="99">
        <v>46022</v>
      </c>
      <c r="F83" s="53"/>
      <c r="G83" s="53"/>
      <c r="H83" s="53"/>
      <c r="I83" s="53"/>
      <c r="J83" s="53"/>
      <c r="K83" s="125">
        <v>143088000</v>
      </c>
      <c r="L83" s="139" t="s">
        <v>4</v>
      </c>
      <c r="M83" s="104"/>
    </row>
    <row r="84" spans="1:13" ht="66" x14ac:dyDescent="0.3">
      <c r="A84" s="122" t="s">
        <v>616</v>
      </c>
      <c r="B84" s="140" t="s">
        <v>418</v>
      </c>
      <c r="C84" s="142" t="s">
        <v>463</v>
      </c>
      <c r="D84" s="99">
        <v>45664</v>
      </c>
      <c r="E84" s="99">
        <v>45716</v>
      </c>
      <c r="F84" s="53"/>
      <c r="G84" s="53"/>
      <c r="H84" s="53"/>
      <c r="I84" s="53"/>
      <c r="J84" s="53"/>
      <c r="K84" s="125">
        <v>11686500</v>
      </c>
      <c r="L84" s="139" t="s">
        <v>533</v>
      </c>
      <c r="M84" s="104"/>
    </row>
    <row r="85" spans="1:13" ht="33" x14ac:dyDescent="0.3">
      <c r="A85" s="122" t="s">
        <v>617</v>
      </c>
      <c r="B85" s="140" t="s">
        <v>419</v>
      </c>
      <c r="C85" s="142" t="s">
        <v>506</v>
      </c>
      <c r="D85" s="99">
        <v>45665</v>
      </c>
      <c r="E85" s="99">
        <v>45838</v>
      </c>
      <c r="F85" s="53"/>
      <c r="G85" s="53"/>
      <c r="H85" s="53"/>
      <c r="I85" s="53"/>
      <c r="J85" s="53"/>
      <c r="K85" s="125">
        <v>109592400</v>
      </c>
      <c r="L85" s="139" t="s">
        <v>4</v>
      </c>
      <c r="M85" s="104"/>
    </row>
    <row r="86" spans="1:13" ht="32.25" x14ac:dyDescent="0.3">
      <c r="A86" s="122" t="s">
        <v>618</v>
      </c>
      <c r="B86" s="140" t="s">
        <v>420</v>
      </c>
      <c r="C86" s="143" t="s">
        <v>485</v>
      </c>
      <c r="D86" s="99">
        <v>45664</v>
      </c>
      <c r="E86" s="99">
        <v>45838</v>
      </c>
      <c r="F86" s="53"/>
      <c r="G86" s="53"/>
      <c r="H86" s="53"/>
      <c r="I86" s="53"/>
      <c r="J86" s="53"/>
      <c r="K86" s="125">
        <v>109592400</v>
      </c>
      <c r="L86" s="139" t="s">
        <v>4</v>
      </c>
      <c r="M86" s="104"/>
    </row>
    <row r="87" spans="1:13" ht="47.25" x14ac:dyDescent="0.25">
      <c r="A87" s="122" t="s">
        <v>619</v>
      </c>
      <c r="B87" s="52" t="s">
        <v>421</v>
      </c>
      <c r="C87" s="143" t="s">
        <v>508</v>
      </c>
      <c r="D87" s="99">
        <v>45666</v>
      </c>
      <c r="E87" s="99">
        <v>46022</v>
      </c>
      <c r="F87" s="53"/>
      <c r="G87" s="53"/>
      <c r="H87" s="53"/>
      <c r="I87" s="53"/>
      <c r="J87" s="53"/>
      <c r="K87" s="125">
        <v>20747100</v>
      </c>
      <c r="L87" s="139" t="s">
        <v>4</v>
      </c>
      <c r="M87" s="104"/>
    </row>
    <row r="88" spans="1:13" ht="33" x14ac:dyDescent="0.3">
      <c r="A88" s="122" t="s">
        <v>620</v>
      </c>
      <c r="B88" s="140" t="s">
        <v>422</v>
      </c>
      <c r="C88" s="142" t="s">
        <v>509</v>
      </c>
      <c r="D88" s="99">
        <v>45664</v>
      </c>
      <c r="E88" s="99">
        <v>45687</v>
      </c>
      <c r="F88" s="53"/>
      <c r="G88" s="53"/>
      <c r="H88" s="53"/>
      <c r="I88" s="53"/>
      <c r="J88" s="53"/>
      <c r="K88" s="125">
        <v>50731200</v>
      </c>
      <c r="L88" s="139" t="s">
        <v>4</v>
      </c>
      <c r="M88" s="104"/>
    </row>
    <row r="89" spans="1:13" ht="49.5" x14ac:dyDescent="0.3">
      <c r="A89" s="122" t="s">
        <v>621</v>
      </c>
      <c r="B89" s="140" t="s">
        <v>423</v>
      </c>
      <c r="C89" s="142" t="s">
        <v>510</v>
      </c>
      <c r="D89" s="99">
        <v>45664</v>
      </c>
      <c r="E89" s="99">
        <v>45838</v>
      </c>
      <c r="F89" s="53"/>
      <c r="G89" s="53"/>
      <c r="H89" s="53"/>
      <c r="I89" s="53"/>
      <c r="J89" s="53"/>
      <c r="K89" s="125">
        <v>33349999</v>
      </c>
      <c r="L89" s="139" t="s">
        <v>4</v>
      </c>
      <c r="M89" s="104"/>
    </row>
    <row r="90" spans="1:13" ht="49.5" x14ac:dyDescent="0.3">
      <c r="A90" s="122" t="s">
        <v>622</v>
      </c>
      <c r="B90" s="141" t="s">
        <v>424</v>
      </c>
      <c r="C90" s="142" t="s">
        <v>511</v>
      </c>
      <c r="D90" s="99">
        <v>45664</v>
      </c>
      <c r="E90" s="99">
        <v>45838</v>
      </c>
      <c r="F90" s="53"/>
      <c r="G90" s="53"/>
      <c r="H90" s="53"/>
      <c r="I90" s="53"/>
      <c r="J90" s="53"/>
      <c r="K90" s="125">
        <v>33349999</v>
      </c>
      <c r="L90" s="139" t="s">
        <v>4</v>
      </c>
      <c r="M90" s="104"/>
    </row>
    <row r="91" spans="1:13" ht="63.75" x14ac:dyDescent="0.3">
      <c r="A91" s="122" t="s">
        <v>623</v>
      </c>
      <c r="B91" s="140" t="s">
        <v>425</v>
      </c>
      <c r="C91" s="52" t="s">
        <v>512</v>
      </c>
      <c r="D91" s="99">
        <v>45663</v>
      </c>
      <c r="E91" s="99">
        <v>45674</v>
      </c>
      <c r="F91" s="53"/>
      <c r="G91" s="53"/>
      <c r="H91" s="53"/>
      <c r="I91" s="53"/>
      <c r="J91" s="53"/>
      <c r="K91" s="125">
        <v>6031666</v>
      </c>
      <c r="L91" s="139" t="s">
        <v>90</v>
      </c>
      <c r="M91" s="104"/>
    </row>
    <row r="92" spans="1:13" ht="33" x14ac:dyDescent="0.3">
      <c r="A92" s="122" t="s">
        <v>624</v>
      </c>
      <c r="B92" s="140" t="s">
        <v>426</v>
      </c>
      <c r="C92" s="142" t="s">
        <v>489</v>
      </c>
      <c r="D92" s="99">
        <v>45665</v>
      </c>
      <c r="E92" s="99">
        <v>45688</v>
      </c>
      <c r="F92" s="53"/>
      <c r="G92" s="53"/>
      <c r="H92" s="53"/>
      <c r="I92" s="53"/>
      <c r="J92" s="53"/>
      <c r="K92" s="125">
        <v>5745200</v>
      </c>
      <c r="L92" s="139" t="s">
        <v>4</v>
      </c>
      <c r="M92" s="104"/>
    </row>
    <row r="93" spans="1:13" ht="49.5" x14ac:dyDescent="0.3">
      <c r="A93" s="122" t="s">
        <v>625</v>
      </c>
      <c r="B93" s="83" t="s">
        <v>427</v>
      </c>
      <c r="C93" s="123" t="s">
        <v>513</v>
      </c>
      <c r="D93" s="99">
        <v>45664</v>
      </c>
      <c r="E93" s="99">
        <v>45838</v>
      </c>
      <c r="F93" s="53"/>
      <c r="G93" s="53"/>
      <c r="H93" s="53"/>
      <c r="I93" s="53"/>
      <c r="J93" s="53"/>
      <c r="K93" s="125">
        <v>34796400</v>
      </c>
      <c r="L93" s="139" t="s">
        <v>4</v>
      </c>
      <c r="M93" s="104"/>
    </row>
    <row r="94" spans="1:13" ht="33" x14ac:dyDescent="0.3">
      <c r="A94" s="122" t="s">
        <v>626</v>
      </c>
      <c r="B94" s="140" t="s">
        <v>428</v>
      </c>
      <c r="C94" s="83" t="s">
        <v>514</v>
      </c>
      <c r="D94" s="99">
        <v>45664</v>
      </c>
      <c r="E94" s="99">
        <v>45838</v>
      </c>
      <c r="F94" s="53"/>
      <c r="G94" s="53"/>
      <c r="H94" s="53"/>
      <c r="I94" s="53"/>
      <c r="J94" s="53"/>
      <c r="K94" s="125">
        <v>33349999</v>
      </c>
      <c r="L94" s="139" t="s">
        <v>4</v>
      </c>
      <c r="M94" s="104"/>
    </row>
    <row r="95" spans="1:13" ht="66" x14ac:dyDescent="0.3">
      <c r="A95" s="122" t="s">
        <v>627</v>
      </c>
      <c r="B95" s="83" t="s">
        <v>429</v>
      </c>
      <c r="C95" s="123" t="s">
        <v>515</v>
      </c>
      <c r="D95" s="99">
        <v>45666</v>
      </c>
      <c r="E95" s="99">
        <v>46022</v>
      </c>
      <c r="F95" s="53"/>
      <c r="G95" s="53"/>
      <c r="H95" s="53"/>
      <c r="I95" s="53"/>
      <c r="J95" s="53"/>
      <c r="K95" s="125">
        <v>20747100</v>
      </c>
      <c r="L95" s="139" t="s">
        <v>4</v>
      </c>
      <c r="M95" s="104"/>
    </row>
    <row r="96" spans="1:13" ht="32.25" x14ac:dyDescent="0.3">
      <c r="A96" s="122" t="s">
        <v>628</v>
      </c>
      <c r="B96" s="83" t="s">
        <v>430</v>
      </c>
      <c r="C96" s="143" t="s">
        <v>496</v>
      </c>
      <c r="D96" s="99">
        <v>45665</v>
      </c>
      <c r="E96" s="99">
        <v>45838</v>
      </c>
      <c r="F96" s="53"/>
      <c r="G96" s="53"/>
      <c r="H96" s="53"/>
      <c r="I96" s="53"/>
      <c r="J96" s="53"/>
      <c r="K96" s="125">
        <v>34471200</v>
      </c>
      <c r="L96" s="139" t="s">
        <v>4</v>
      </c>
      <c r="M96" s="104"/>
    </row>
    <row r="97" spans="1:13" ht="33" x14ac:dyDescent="0.3">
      <c r="A97" s="122" t="s">
        <v>629</v>
      </c>
      <c r="B97" s="140" t="s">
        <v>431</v>
      </c>
      <c r="C97" s="142" t="s">
        <v>516</v>
      </c>
      <c r="D97" s="99">
        <v>45665</v>
      </c>
      <c r="E97" s="99">
        <v>45688</v>
      </c>
      <c r="F97" s="53"/>
      <c r="G97" s="53"/>
      <c r="H97" s="53"/>
      <c r="I97" s="53"/>
      <c r="J97" s="53"/>
      <c r="K97" s="125">
        <v>23674560</v>
      </c>
      <c r="L97" s="139" t="s">
        <v>4</v>
      </c>
      <c r="M97" s="104"/>
    </row>
    <row r="98" spans="1:13" ht="49.5" x14ac:dyDescent="0.3">
      <c r="A98" s="122" t="s">
        <v>630</v>
      </c>
      <c r="B98" s="102" t="s">
        <v>432</v>
      </c>
      <c r="C98" s="83" t="s">
        <v>517</v>
      </c>
      <c r="D98" s="99">
        <v>45666</v>
      </c>
      <c r="E98" s="99">
        <v>45696</v>
      </c>
      <c r="F98" s="53"/>
      <c r="G98" s="53"/>
      <c r="H98" s="53"/>
      <c r="I98" s="53"/>
      <c r="J98" s="53"/>
      <c r="K98" s="125">
        <v>5745200</v>
      </c>
      <c r="L98" s="139" t="s">
        <v>4</v>
      </c>
      <c r="M98" s="104"/>
    </row>
    <row r="99" spans="1:13" ht="33" x14ac:dyDescent="0.3">
      <c r="A99" s="122" t="s">
        <v>631</v>
      </c>
      <c r="B99" s="140" t="s">
        <v>433</v>
      </c>
      <c r="C99" s="142" t="s">
        <v>518</v>
      </c>
      <c r="D99" s="99">
        <v>45666</v>
      </c>
      <c r="E99" s="99">
        <v>45838</v>
      </c>
      <c r="F99" s="53"/>
      <c r="G99" s="53"/>
      <c r="H99" s="53"/>
      <c r="I99" s="53"/>
      <c r="J99" s="53"/>
      <c r="K99" s="125">
        <v>33130653</v>
      </c>
      <c r="L99" s="139" t="s">
        <v>4</v>
      </c>
      <c r="M99" s="104"/>
    </row>
    <row r="100" spans="1:13" ht="49.5" x14ac:dyDescent="0.3">
      <c r="A100" s="122" t="s">
        <v>632</v>
      </c>
      <c r="B100" s="83" t="s">
        <v>434</v>
      </c>
      <c r="C100" s="142" t="s">
        <v>519</v>
      </c>
      <c r="D100" s="99">
        <v>45670</v>
      </c>
      <c r="E100" s="99">
        <v>46022</v>
      </c>
      <c r="F100" s="53"/>
      <c r="G100" s="53"/>
      <c r="H100" s="53"/>
      <c r="I100" s="53"/>
      <c r="J100" s="53"/>
      <c r="K100" s="125">
        <v>20747100</v>
      </c>
      <c r="L100" s="139" t="s">
        <v>4</v>
      </c>
      <c r="M100" s="104"/>
    </row>
    <row r="101" spans="1:13" ht="49.5" x14ac:dyDescent="0.3">
      <c r="A101" s="122" t="s">
        <v>633</v>
      </c>
      <c r="B101" s="140" t="s">
        <v>435</v>
      </c>
      <c r="C101" s="142" t="s">
        <v>520</v>
      </c>
      <c r="D101" s="99">
        <v>45667</v>
      </c>
      <c r="E101" s="99">
        <v>46022</v>
      </c>
      <c r="F101" s="53"/>
      <c r="G101" s="53"/>
      <c r="H101" s="53"/>
      <c r="I101" s="53"/>
      <c r="J101" s="53"/>
      <c r="K101" s="125">
        <v>30048480</v>
      </c>
      <c r="L101" s="139" t="s">
        <v>4</v>
      </c>
      <c r="M101" s="104"/>
    </row>
    <row r="102" spans="1:13" ht="33" x14ac:dyDescent="0.3">
      <c r="A102" s="122" t="s">
        <v>634</v>
      </c>
      <c r="B102" s="140" t="s">
        <v>436</v>
      </c>
      <c r="C102" s="83" t="s">
        <v>521</v>
      </c>
      <c r="D102" s="99">
        <v>45670</v>
      </c>
      <c r="E102" s="99">
        <v>45838</v>
      </c>
      <c r="F102" s="53"/>
      <c r="G102" s="53"/>
      <c r="H102" s="53"/>
      <c r="I102" s="53"/>
      <c r="J102" s="53"/>
      <c r="K102" s="125">
        <v>32173120</v>
      </c>
      <c r="L102" s="139" t="s">
        <v>4</v>
      </c>
      <c r="M102" s="104"/>
    </row>
    <row r="103" spans="1:13" ht="66" x14ac:dyDescent="0.3">
      <c r="A103" s="122" t="s">
        <v>635</v>
      </c>
      <c r="B103" s="141" t="s">
        <v>437</v>
      </c>
      <c r="C103" s="142" t="s">
        <v>460</v>
      </c>
      <c r="D103" s="99">
        <v>45670</v>
      </c>
      <c r="E103" s="99">
        <v>45729</v>
      </c>
      <c r="F103" s="53"/>
      <c r="G103" s="53"/>
      <c r="H103" s="53"/>
      <c r="I103" s="53"/>
      <c r="J103" s="53"/>
      <c r="K103" s="125">
        <v>13867323</v>
      </c>
      <c r="L103" s="139" t="s">
        <v>533</v>
      </c>
      <c r="M103" s="104"/>
    </row>
    <row r="104" spans="1:13" ht="33" x14ac:dyDescent="0.3">
      <c r="A104" s="122" t="s">
        <v>636</v>
      </c>
      <c r="B104" s="140" t="s">
        <v>438</v>
      </c>
      <c r="C104" s="142" t="s">
        <v>485</v>
      </c>
      <c r="D104" s="99">
        <v>45673</v>
      </c>
      <c r="E104" s="99">
        <v>45838</v>
      </c>
      <c r="F104" s="53"/>
      <c r="G104" s="53"/>
      <c r="H104" s="53"/>
      <c r="I104" s="53"/>
      <c r="J104" s="53"/>
      <c r="K104" s="125">
        <v>71999280</v>
      </c>
      <c r="L104" s="139" t="s">
        <v>4</v>
      </c>
      <c r="M104" s="104"/>
    </row>
    <row r="105" spans="1:13" ht="66" x14ac:dyDescent="0.3">
      <c r="A105" s="122" t="s">
        <v>637</v>
      </c>
      <c r="B105" s="140" t="s">
        <v>362</v>
      </c>
      <c r="C105" s="142" t="s">
        <v>461</v>
      </c>
      <c r="D105" s="99">
        <v>45675</v>
      </c>
      <c r="E105" s="99">
        <v>45742</v>
      </c>
      <c r="F105" s="53"/>
      <c r="G105" s="53"/>
      <c r="H105" s="53"/>
      <c r="I105" s="53"/>
      <c r="J105" s="53"/>
      <c r="K105" s="125">
        <v>12469818</v>
      </c>
      <c r="L105" s="139" t="s">
        <v>90</v>
      </c>
      <c r="M105" s="104"/>
    </row>
    <row r="106" spans="1:13" ht="79.5" x14ac:dyDescent="0.3">
      <c r="A106" s="122" t="s">
        <v>638</v>
      </c>
      <c r="B106" s="83" t="s">
        <v>439</v>
      </c>
      <c r="C106" s="52" t="s">
        <v>522</v>
      </c>
      <c r="D106" s="99">
        <v>45675</v>
      </c>
      <c r="E106" s="99">
        <v>45742</v>
      </c>
      <c r="F106" s="53"/>
      <c r="G106" s="53"/>
      <c r="H106" s="53"/>
      <c r="I106" s="53"/>
      <c r="J106" s="53"/>
      <c r="K106" s="125">
        <v>12469818</v>
      </c>
      <c r="L106" s="139" t="s">
        <v>90</v>
      </c>
      <c r="M106" s="104"/>
    </row>
    <row r="107" spans="1:13" ht="66" x14ac:dyDescent="0.3">
      <c r="A107" s="122" t="s">
        <v>639</v>
      </c>
      <c r="B107" s="140" t="s">
        <v>440</v>
      </c>
      <c r="C107" s="140" t="s">
        <v>461</v>
      </c>
      <c r="D107" s="99">
        <v>45675</v>
      </c>
      <c r="E107" s="99">
        <v>45742</v>
      </c>
      <c r="F107" s="53"/>
      <c r="G107" s="53"/>
      <c r="H107" s="53"/>
      <c r="I107" s="53"/>
      <c r="J107" s="53"/>
      <c r="K107" s="125">
        <v>12469818</v>
      </c>
      <c r="L107" s="139" t="s">
        <v>90</v>
      </c>
      <c r="M107" s="104"/>
    </row>
    <row r="108" spans="1:13" ht="63.75" x14ac:dyDescent="0.3">
      <c r="A108" s="122" t="s">
        <v>640</v>
      </c>
      <c r="B108" s="83" t="s">
        <v>441</v>
      </c>
      <c r="C108" s="52" t="s">
        <v>523</v>
      </c>
      <c r="D108" s="99">
        <v>45675</v>
      </c>
      <c r="E108" s="99">
        <v>45742</v>
      </c>
      <c r="F108" s="53"/>
      <c r="G108" s="53"/>
      <c r="H108" s="53"/>
      <c r="I108" s="53"/>
      <c r="J108" s="53"/>
      <c r="K108" s="125">
        <v>12469818</v>
      </c>
      <c r="L108" s="139" t="s">
        <v>90</v>
      </c>
      <c r="M108" s="104"/>
    </row>
    <row r="109" spans="1:13" ht="49.5" x14ac:dyDescent="0.3">
      <c r="A109" s="122" t="s">
        <v>641</v>
      </c>
      <c r="B109" s="141" t="s">
        <v>365</v>
      </c>
      <c r="C109" s="140" t="s">
        <v>524</v>
      </c>
      <c r="D109" s="99">
        <v>45675</v>
      </c>
      <c r="E109" s="99">
        <v>45742</v>
      </c>
      <c r="F109" s="53"/>
      <c r="G109" s="53"/>
      <c r="H109" s="53"/>
      <c r="I109" s="53"/>
      <c r="J109" s="53"/>
      <c r="K109" s="125">
        <v>12469818</v>
      </c>
      <c r="L109" s="139" t="s">
        <v>90</v>
      </c>
      <c r="M109" s="104"/>
    </row>
    <row r="110" spans="1:13" ht="49.5" x14ac:dyDescent="0.3">
      <c r="A110" s="122" t="s">
        <v>642</v>
      </c>
      <c r="B110" s="140" t="s">
        <v>346</v>
      </c>
      <c r="C110" s="140" t="s">
        <v>525</v>
      </c>
      <c r="D110" s="99">
        <v>45675</v>
      </c>
      <c r="E110" s="99">
        <v>45742</v>
      </c>
      <c r="F110" s="53"/>
      <c r="G110" s="53"/>
      <c r="H110" s="53"/>
      <c r="I110" s="53"/>
      <c r="J110" s="53"/>
      <c r="K110" s="125">
        <v>12469818</v>
      </c>
      <c r="L110" s="139" t="s">
        <v>90</v>
      </c>
      <c r="M110" s="104"/>
    </row>
    <row r="111" spans="1:13" ht="66" x14ac:dyDescent="0.3">
      <c r="A111" s="122" t="s">
        <v>643</v>
      </c>
      <c r="B111" s="140" t="s">
        <v>360</v>
      </c>
      <c r="C111" s="140" t="s">
        <v>461</v>
      </c>
      <c r="D111" s="99">
        <v>45675</v>
      </c>
      <c r="E111" s="99">
        <v>45742</v>
      </c>
      <c r="F111" s="53"/>
      <c r="G111" s="53"/>
      <c r="H111" s="53"/>
      <c r="I111" s="53"/>
      <c r="J111" s="53"/>
      <c r="K111" s="125">
        <v>12469818</v>
      </c>
      <c r="L111" s="139" t="s">
        <v>90</v>
      </c>
      <c r="M111" s="104"/>
    </row>
    <row r="112" spans="1:13" ht="49.5" x14ac:dyDescent="0.3">
      <c r="A112" s="122" t="s">
        <v>644</v>
      </c>
      <c r="B112" s="140" t="s">
        <v>351</v>
      </c>
      <c r="C112" s="140" t="s">
        <v>459</v>
      </c>
      <c r="D112" s="99">
        <v>45675</v>
      </c>
      <c r="E112" s="99">
        <v>45742</v>
      </c>
      <c r="F112" s="53"/>
      <c r="G112" s="53"/>
      <c r="H112" s="53"/>
      <c r="I112" s="53"/>
      <c r="J112" s="53"/>
      <c r="K112" s="125">
        <v>12469818</v>
      </c>
      <c r="L112" s="139" t="s">
        <v>90</v>
      </c>
      <c r="M112" s="104"/>
    </row>
    <row r="113" spans="1:14" ht="49.5" x14ac:dyDescent="0.3">
      <c r="A113" s="122" t="s">
        <v>645</v>
      </c>
      <c r="B113" s="140" t="s">
        <v>425</v>
      </c>
      <c r="C113" s="140" t="s">
        <v>526</v>
      </c>
      <c r="D113" s="99">
        <v>45675</v>
      </c>
      <c r="E113" s="99">
        <v>45742</v>
      </c>
      <c r="F113" s="53"/>
      <c r="G113" s="53"/>
      <c r="H113" s="53"/>
      <c r="I113" s="53"/>
      <c r="J113" s="53"/>
      <c r="K113" s="125">
        <v>39802420</v>
      </c>
      <c r="L113" s="139" t="s">
        <v>90</v>
      </c>
      <c r="M113" s="104"/>
    </row>
    <row r="114" spans="1:14" ht="66" x14ac:dyDescent="0.3">
      <c r="A114" s="122" t="s">
        <v>646</v>
      </c>
      <c r="B114" s="140" t="s">
        <v>339</v>
      </c>
      <c r="C114" s="140" t="s">
        <v>452</v>
      </c>
      <c r="D114" s="99">
        <v>45675</v>
      </c>
      <c r="E114" s="99">
        <v>45742</v>
      </c>
      <c r="F114" s="53"/>
      <c r="G114" s="53"/>
      <c r="H114" s="53"/>
      <c r="I114" s="53"/>
      <c r="J114" s="53"/>
      <c r="K114" s="125">
        <v>12469818</v>
      </c>
      <c r="L114" s="139" t="s">
        <v>90</v>
      </c>
      <c r="M114" s="104"/>
    </row>
    <row r="115" spans="1:14" ht="49.5" x14ac:dyDescent="0.3">
      <c r="A115" s="122" t="s">
        <v>647</v>
      </c>
      <c r="B115" s="140" t="s">
        <v>442</v>
      </c>
      <c r="C115" s="142" t="s">
        <v>527</v>
      </c>
      <c r="D115" s="99">
        <v>45675</v>
      </c>
      <c r="E115" s="99">
        <v>45742</v>
      </c>
      <c r="F115" s="53"/>
      <c r="G115" s="53"/>
      <c r="H115" s="53"/>
      <c r="I115" s="53"/>
      <c r="J115" s="53"/>
      <c r="K115" s="125">
        <v>12469818</v>
      </c>
      <c r="L115" s="139" t="s">
        <v>90</v>
      </c>
      <c r="M115" s="104"/>
    </row>
    <row r="116" spans="1:14" ht="49.5" x14ac:dyDescent="0.3">
      <c r="A116" s="122" t="s">
        <v>648</v>
      </c>
      <c r="B116" s="140" t="s">
        <v>363</v>
      </c>
      <c r="C116" s="140" t="s">
        <v>459</v>
      </c>
      <c r="D116" s="99">
        <v>45675</v>
      </c>
      <c r="E116" s="99">
        <v>45742</v>
      </c>
      <c r="F116" s="53"/>
      <c r="G116" s="53"/>
      <c r="H116" s="53"/>
      <c r="I116" s="53"/>
      <c r="J116" s="53"/>
      <c r="K116" s="125">
        <v>12469818</v>
      </c>
      <c r="L116" s="139" t="s">
        <v>90</v>
      </c>
      <c r="M116" s="104"/>
    </row>
    <row r="117" spans="1:14" ht="79.5" x14ac:dyDescent="0.3">
      <c r="A117" s="122" t="s">
        <v>649</v>
      </c>
      <c r="B117" s="83" t="s">
        <v>443</v>
      </c>
      <c r="C117" s="52" t="s">
        <v>528</v>
      </c>
      <c r="D117" s="99">
        <v>45675</v>
      </c>
      <c r="E117" s="99">
        <v>45742</v>
      </c>
      <c r="F117" s="53"/>
      <c r="G117" s="53"/>
      <c r="H117" s="53"/>
      <c r="I117" s="53"/>
      <c r="J117" s="53"/>
      <c r="K117" s="125">
        <v>12469818</v>
      </c>
      <c r="L117" s="139" t="s">
        <v>90</v>
      </c>
      <c r="M117" s="104"/>
    </row>
    <row r="118" spans="1:14" ht="66" x14ac:dyDescent="0.3">
      <c r="A118" s="122" t="s">
        <v>650</v>
      </c>
      <c r="B118" s="52" t="s">
        <v>342</v>
      </c>
      <c r="C118" s="140" t="s">
        <v>455</v>
      </c>
      <c r="D118" s="99">
        <v>45675</v>
      </c>
      <c r="E118" s="99">
        <v>45742</v>
      </c>
      <c r="F118" s="53"/>
      <c r="G118" s="53"/>
      <c r="H118" s="53"/>
      <c r="I118" s="53"/>
      <c r="J118" s="53"/>
      <c r="K118" s="125">
        <v>16899687</v>
      </c>
      <c r="L118" s="139" t="s">
        <v>90</v>
      </c>
      <c r="M118" s="104"/>
    </row>
    <row r="119" spans="1:14" ht="66" x14ac:dyDescent="0.3">
      <c r="A119" s="122" t="s">
        <v>651</v>
      </c>
      <c r="B119" s="83" t="s">
        <v>444</v>
      </c>
      <c r="C119" s="123" t="s">
        <v>454</v>
      </c>
      <c r="D119" s="99">
        <v>45675</v>
      </c>
      <c r="E119" s="99">
        <v>45742</v>
      </c>
      <c r="F119" s="53"/>
      <c r="G119" s="53"/>
      <c r="H119" s="53"/>
      <c r="I119" s="53"/>
      <c r="J119" s="53"/>
      <c r="K119" s="125">
        <v>12469818</v>
      </c>
      <c r="L119" s="139" t="s">
        <v>90</v>
      </c>
      <c r="M119" s="104"/>
    </row>
    <row r="120" spans="1:14" ht="66" x14ac:dyDescent="0.3">
      <c r="A120" s="122" t="s">
        <v>652</v>
      </c>
      <c r="B120" s="140" t="s">
        <v>445</v>
      </c>
      <c r="C120" s="140" t="s">
        <v>529</v>
      </c>
      <c r="D120" s="99">
        <v>45675</v>
      </c>
      <c r="E120" s="99">
        <v>45742</v>
      </c>
      <c r="F120" s="53"/>
      <c r="G120" s="53"/>
      <c r="H120" s="53"/>
      <c r="I120" s="53"/>
      <c r="J120" s="53"/>
      <c r="K120" s="125">
        <v>12469818</v>
      </c>
      <c r="L120" s="139" t="s">
        <v>90</v>
      </c>
      <c r="M120" s="104"/>
    </row>
    <row r="121" spans="1:14" ht="32.25" x14ac:dyDescent="0.3">
      <c r="A121" s="122" t="s">
        <v>653</v>
      </c>
      <c r="B121" s="140" t="s">
        <v>446</v>
      </c>
      <c r="C121" s="52" t="s">
        <v>530</v>
      </c>
      <c r="D121" s="99">
        <v>45677</v>
      </c>
      <c r="E121" s="99">
        <v>45838</v>
      </c>
      <c r="F121" s="53"/>
      <c r="G121" s="53"/>
      <c r="H121" s="53"/>
      <c r="I121" s="53"/>
      <c r="J121" s="53"/>
      <c r="K121" s="125">
        <v>77224160</v>
      </c>
      <c r="L121" s="139" t="s">
        <v>4</v>
      </c>
      <c r="M121" s="104"/>
    </row>
    <row r="122" spans="1:14" ht="49.5" x14ac:dyDescent="0.3">
      <c r="A122" s="122" t="s">
        <v>654</v>
      </c>
      <c r="B122" s="140" t="s">
        <v>447</v>
      </c>
      <c r="C122" s="142" t="s">
        <v>531</v>
      </c>
      <c r="D122" s="99">
        <v>45677</v>
      </c>
      <c r="E122" s="99">
        <v>45708</v>
      </c>
      <c r="F122" s="53"/>
      <c r="G122" s="53"/>
      <c r="H122" s="53"/>
      <c r="I122" s="53"/>
      <c r="J122" s="53"/>
      <c r="K122" s="125">
        <v>5717143</v>
      </c>
      <c r="L122" s="139" t="s">
        <v>4</v>
      </c>
      <c r="M122" s="104"/>
    </row>
    <row r="123" spans="1:14" ht="82.5" x14ac:dyDescent="0.3">
      <c r="A123" s="122" t="s">
        <v>655</v>
      </c>
      <c r="B123" s="140" t="s">
        <v>448</v>
      </c>
      <c r="C123" s="140" t="s">
        <v>483</v>
      </c>
      <c r="D123" s="99">
        <v>45680</v>
      </c>
      <c r="E123" s="99">
        <v>45688</v>
      </c>
      <c r="F123" s="53"/>
      <c r="G123" s="53"/>
      <c r="H123" s="53"/>
      <c r="I123" s="53"/>
      <c r="J123" s="53"/>
      <c r="K123" s="125">
        <v>2920000</v>
      </c>
      <c r="L123" s="139" t="s">
        <v>534</v>
      </c>
      <c r="M123" s="104"/>
    </row>
    <row r="124" spans="1:14" ht="33" x14ac:dyDescent="0.3">
      <c r="A124" s="122" t="s">
        <v>656</v>
      </c>
      <c r="B124" s="140" t="s">
        <v>449</v>
      </c>
      <c r="C124" s="83" t="s">
        <v>521</v>
      </c>
      <c r="D124" s="99">
        <v>45679</v>
      </c>
      <c r="E124" s="99">
        <v>45838</v>
      </c>
      <c r="F124" s="53"/>
      <c r="G124" s="53"/>
      <c r="H124" s="53"/>
      <c r="I124" s="53"/>
      <c r="J124" s="53"/>
      <c r="K124" s="125">
        <v>30641066</v>
      </c>
      <c r="L124" s="139" t="s">
        <v>4</v>
      </c>
      <c r="M124" s="104"/>
    </row>
    <row r="125" spans="1:14" ht="82.5" x14ac:dyDescent="0.3">
      <c r="A125" s="122" t="s">
        <v>657</v>
      </c>
      <c r="B125" s="83" t="s">
        <v>450</v>
      </c>
      <c r="C125" s="123" t="s">
        <v>532</v>
      </c>
      <c r="D125" s="99">
        <v>45681</v>
      </c>
      <c r="E125" s="99">
        <v>45729</v>
      </c>
      <c r="F125" s="53"/>
      <c r="G125" s="53"/>
      <c r="H125" s="53"/>
      <c r="I125" s="53"/>
      <c r="J125" s="53"/>
      <c r="K125" s="125">
        <v>11366660</v>
      </c>
      <c r="L125" s="139" t="s">
        <v>533</v>
      </c>
      <c r="M125" s="104"/>
    </row>
    <row r="126" spans="1:14" ht="82.5" x14ac:dyDescent="0.3">
      <c r="A126" s="122" t="s">
        <v>658</v>
      </c>
      <c r="B126" s="83" t="s">
        <v>451</v>
      </c>
      <c r="C126" s="83" t="s">
        <v>466</v>
      </c>
      <c r="D126" s="99">
        <v>45681</v>
      </c>
      <c r="E126" s="99">
        <v>45716</v>
      </c>
      <c r="F126" s="53"/>
      <c r="G126" s="53"/>
      <c r="H126" s="53"/>
      <c r="I126" s="53"/>
      <c r="J126" s="53"/>
      <c r="K126" s="125">
        <v>7206675</v>
      </c>
      <c r="L126" s="139" t="s">
        <v>534</v>
      </c>
      <c r="M126" s="104"/>
    </row>
    <row r="127" spans="1:14" x14ac:dyDescent="0.25">
      <c r="K127" s="72">
        <f>SUM(K5:K126)</f>
        <v>3534011373</v>
      </c>
      <c r="M127" s="71" t="s">
        <v>31</v>
      </c>
      <c r="N127" s="138">
        <v>122</v>
      </c>
    </row>
    <row r="128" spans="1:14" x14ac:dyDescent="0.25">
      <c r="K128" s="72">
        <v>2763494247</v>
      </c>
      <c r="M128" s="71" t="s">
        <v>4</v>
      </c>
      <c r="N128" s="138">
        <v>57</v>
      </c>
    </row>
    <row r="129" spans="11:14" x14ac:dyDescent="0.25">
      <c r="K129" s="72">
        <v>770517126</v>
      </c>
      <c r="M129" s="71" t="s">
        <v>46</v>
      </c>
      <c r="N129" s="138">
        <v>65</v>
      </c>
    </row>
  </sheetData>
  <autoFilter ref="A4:M129"/>
  <mergeCells count="2">
    <mergeCell ref="A2:M2"/>
    <mergeCell ref="A3:M3"/>
  </mergeCells>
  <printOptions horizontalCentered="1" verticalCentered="1"/>
  <pageMargins left="1.1023622047244095" right="0.51181102362204722" top="0.55118110236220474" bottom="0.55118110236220474" header="0.51181102362204722" footer="0.51181102362204722"/>
  <pageSetup paperSize="5" scale="65" orientation="landscape" horizontalDpi="1200" verticalDpi="1200"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12"/>
  <sheetViews>
    <sheetView zoomScale="120" zoomScaleNormal="120" workbookViewId="0">
      <selection activeCell="F6" sqref="F6:F7"/>
    </sheetView>
  </sheetViews>
  <sheetFormatPr baseColWidth="10" defaultColWidth="23.7109375" defaultRowHeight="15" x14ac:dyDescent="0.25"/>
  <cols>
    <col min="1" max="1" width="17.7109375" style="5" customWidth="1"/>
    <col min="2" max="2" width="30.7109375" style="4" customWidth="1"/>
    <col min="3" max="3" width="75.5703125" style="4" customWidth="1"/>
    <col min="4" max="5" width="13.42578125" style="4" customWidth="1"/>
    <col min="6" max="6" width="20.5703125" style="30" customWidth="1"/>
    <col min="7" max="7" width="20.5703125" style="8" customWidth="1"/>
    <col min="8" max="16384" width="23.7109375" style="4"/>
  </cols>
  <sheetData>
    <row r="1" spans="1:8" ht="35.1" customHeight="1" x14ac:dyDescent="0.25">
      <c r="A1" s="6"/>
      <c r="B1" s="6"/>
      <c r="C1" s="6"/>
      <c r="D1" s="6"/>
      <c r="E1" s="6"/>
      <c r="F1" s="28"/>
      <c r="G1" s="7"/>
    </row>
    <row r="2" spans="1:8" ht="35.1" customHeight="1" x14ac:dyDescent="0.2">
      <c r="A2" s="164" t="s">
        <v>22</v>
      </c>
      <c r="B2" s="164"/>
      <c r="C2" s="164"/>
      <c r="D2" s="164"/>
      <c r="E2" s="164"/>
      <c r="F2" s="164"/>
      <c r="G2" s="164"/>
    </row>
    <row r="3" spans="1:8" ht="35.1" customHeight="1" x14ac:dyDescent="0.2">
      <c r="A3" s="164" t="s">
        <v>60</v>
      </c>
      <c r="B3" s="164"/>
      <c r="C3" s="164"/>
      <c r="D3" s="164"/>
      <c r="E3" s="164"/>
      <c r="F3" s="164"/>
      <c r="G3" s="164"/>
    </row>
    <row r="4" spans="1:8" ht="37.5" customHeight="1" x14ac:dyDescent="0.2">
      <c r="A4" s="80" t="s">
        <v>13</v>
      </c>
      <c r="B4" s="81" t="s">
        <v>1</v>
      </c>
      <c r="C4" s="81" t="s">
        <v>0</v>
      </c>
      <c r="D4" s="81" t="s">
        <v>2</v>
      </c>
      <c r="E4" s="81" t="s">
        <v>19</v>
      </c>
      <c r="F4" s="82" t="s">
        <v>3</v>
      </c>
      <c r="G4" s="60" t="s">
        <v>5</v>
      </c>
    </row>
    <row r="5" spans="1:8" ht="94.5" customHeight="1" x14ac:dyDescent="0.3">
      <c r="A5" s="122" t="s">
        <v>62</v>
      </c>
      <c r="B5" s="140" t="s">
        <v>63</v>
      </c>
      <c r="C5" s="140" t="s">
        <v>69</v>
      </c>
      <c r="D5" s="128">
        <v>45665</v>
      </c>
      <c r="E5" s="128">
        <v>45729</v>
      </c>
      <c r="F5" s="145">
        <v>46535071</v>
      </c>
      <c r="G5" s="100" t="s">
        <v>72</v>
      </c>
      <c r="H5" s="1"/>
    </row>
    <row r="6" spans="1:8" ht="57.75" customHeight="1" x14ac:dyDescent="0.3">
      <c r="A6" s="122" t="s">
        <v>64</v>
      </c>
      <c r="B6" s="83" t="s">
        <v>65</v>
      </c>
      <c r="C6" s="83" t="s">
        <v>70</v>
      </c>
      <c r="D6" s="144">
        <v>45665</v>
      </c>
      <c r="E6" s="144">
        <v>46022</v>
      </c>
      <c r="F6" s="146">
        <v>56400000</v>
      </c>
      <c r="G6" s="147" t="s">
        <v>4</v>
      </c>
      <c r="H6" s="1"/>
    </row>
    <row r="7" spans="1:8" ht="63.75" customHeight="1" x14ac:dyDescent="0.3">
      <c r="A7" s="122" t="s">
        <v>66</v>
      </c>
      <c r="B7" s="83" t="s">
        <v>67</v>
      </c>
      <c r="C7" s="123" t="s">
        <v>71</v>
      </c>
      <c r="D7" s="84">
        <v>45659</v>
      </c>
      <c r="E7" s="84">
        <v>45747</v>
      </c>
      <c r="F7" s="45">
        <v>38671674</v>
      </c>
      <c r="G7" s="102" t="s">
        <v>4</v>
      </c>
      <c r="H7" s="1"/>
    </row>
    <row r="8" spans="1:8" ht="11.25" x14ac:dyDescent="0.2">
      <c r="F8" s="74">
        <f>SUM(F5:F7)</f>
        <v>141606745</v>
      </c>
      <c r="G8" s="75" t="s">
        <v>31</v>
      </c>
      <c r="H8" s="4">
        <v>3</v>
      </c>
    </row>
    <row r="9" spans="1:8" ht="11.25" x14ac:dyDescent="0.2">
      <c r="F9" s="74">
        <v>46535071</v>
      </c>
      <c r="G9" s="75" t="s">
        <v>35</v>
      </c>
      <c r="H9" s="4">
        <v>1</v>
      </c>
    </row>
    <row r="10" spans="1:8" ht="11.25" x14ac:dyDescent="0.2">
      <c r="F10" s="74">
        <v>95071674</v>
      </c>
      <c r="G10" s="75" t="s">
        <v>32</v>
      </c>
      <c r="H10" s="4">
        <v>2</v>
      </c>
    </row>
    <row r="11" spans="1:8" ht="11.25" x14ac:dyDescent="0.2">
      <c r="F11" s="4"/>
      <c r="G11" s="4"/>
    </row>
    <row r="12" spans="1:8" ht="11.25" x14ac:dyDescent="0.2">
      <c r="F12" s="4"/>
      <c r="G12" s="4"/>
    </row>
  </sheetData>
  <mergeCells count="2">
    <mergeCell ref="A2:G2"/>
    <mergeCell ref="A3:G3"/>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9"/>
  <sheetViews>
    <sheetView topLeftCell="A8" zoomScale="55" zoomScaleNormal="55" workbookViewId="0">
      <selection activeCell="F28" sqref="F28"/>
    </sheetView>
  </sheetViews>
  <sheetFormatPr baseColWidth="10" defaultColWidth="11" defaultRowHeight="20.25" x14ac:dyDescent="0.3"/>
  <cols>
    <col min="1" max="1" width="12.140625" style="2" customWidth="1"/>
    <col min="2" max="2" width="46.7109375" style="2" customWidth="1"/>
    <col min="3" max="3" width="25.28515625" style="2" customWidth="1"/>
    <col min="4" max="4" width="36.5703125" style="2" customWidth="1"/>
    <col min="5" max="5" width="11" style="2"/>
    <col min="6" max="6" width="25.85546875" style="2" bestFit="1" customWidth="1"/>
    <col min="7" max="8" width="11" style="2"/>
    <col min="9" max="9" width="27.7109375" style="2" bestFit="1" customWidth="1"/>
    <col min="10" max="10" width="25.85546875" style="2" bestFit="1" customWidth="1"/>
    <col min="11" max="11" width="11" style="2"/>
    <col min="12" max="12" width="23.28515625" style="2" bestFit="1" customWidth="1"/>
    <col min="13" max="16384" width="11" style="2"/>
  </cols>
  <sheetData>
    <row r="2" spans="1:12" ht="20.25" customHeight="1" x14ac:dyDescent="0.3">
      <c r="A2" s="11"/>
      <c r="B2" s="11"/>
      <c r="C2" s="11"/>
      <c r="D2" s="11"/>
      <c r="E2" s="10"/>
      <c r="F2" s="10"/>
    </row>
    <row r="3" spans="1:12" x14ac:dyDescent="0.3">
      <c r="A3" s="189" t="s">
        <v>60</v>
      </c>
      <c r="B3" s="190"/>
      <c r="C3" s="190"/>
      <c r="D3" s="190"/>
      <c r="E3" s="76"/>
      <c r="F3" s="76"/>
    </row>
    <row r="4" spans="1:12" x14ac:dyDescent="0.3">
      <c r="A4" s="189"/>
      <c r="B4" s="190"/>
      <c r="C4" s="190"/>
      <c r="D4" s="190"/>
      <c r="E4" s="76"/>
      <c r="F4" s="76"/>
    </row>
    <row r="5" spans="1:12" x14ac:dyDescent="0.3">
      <c r="A5" s="12"/>
      <c r="B5" s="13"/>
      <c r="C5" s="13"/>
      <c r="D5" s="13"/>
      <c r="E5" s="76"/>
      <c r="F5" s="76"/>
    </row>
    <row r="6" spans="1:12" x14ac:dyDescent="0.3">
      <c r="A6" s="20"/>
      <c r="B6" s="21"/>
      <c r="C6" s="191" t="s">
        <v>58</v>
      </c>
      <c r="D6" s="192"/>
      <c r="E6" s="76"/>
      <c r="F6" s="76"/>
    </row>
    <row r="7" spans="1:12" ht="57" customHeight="1" x14ac:dyDescent="0.3">
      <c r="A7" s="193" t="s">
        <v>6</v>
      </c>
      <c r="B7" s="193"/>
      <c r="C7" s="44" t="s">
        <v>14</v>
      </c>
      <c r="D7" s="44" t="s">
        <v>3</v>
      </c>
      <c r="E7" s="76"/>
      <c r="F7" s="76"/>
    </row>
    <row r="8" spans="1:12" ht="34.9" customHeight="1" x14ac:dyDescent="0.3">
      <c r="A8" s="22" t="s">
        <v>7</v>
      </c>
      <c r="B8" s="22"/>
      <c r="C8" s="38">
        <f>'PRESTACION SERVICIOS'!L105</f>
        <v>26</v>
      </c>
      <c r="D8" s="31">
        <f>'PRESTACION SERVICIOS'!I105</f>
        <v>2354962258</v>
      </c>
      <c r="E8" s="76"/>
      <c r="F8" s="132"/>
      <c r="G8" s="76"/>
      <c r="H8" s="76"/>
      <c r="I8" s="77"/>
    </row>
    <row r="9" spans="1:12" ht="34.9" customHeight="1" x14ac:dyDescent="0.3">
      <c r="A9" s="23" t="s">
        <v>7</v>
      </c>
      <c r="B9" s="47"/>
      <c r="C9" s="48">
        <f>'PRESTACION SERVICIOS'!L106</f>
        <v>70</v>
      </c>
      <c r="D9" s="49">
        <f>'PRESTACION SERVICIOS'!I106</f>
        <v>394066321</v>
      </c>
      <c r="E9" s="76"/>
      <c r="F9" s="77"/>
      <c r="G9" s="76"/>
      <c r="H9" s="76"/>
      <c r="I9" s="77"/>
      <c r="J9" s="50"/>
      <c r="L9" s="50"/>
    </row>
    <row r="10" spans="1:12" ht="34.9" customHeight="1" x14ac:dyDescent="0.3">
      <c r="A10" s="23" t="s">
        <v>55</v>
      </c>
      <c r="B10" s="47"/>
      <c r="C10" s="48">
        <f>'PRESTACION SERVICIOS'!L107</f>
        <v>3</v>
      </c>
      <c r="D10" s="49">
        <f>'PRESTACION SERVICIOS'!I107</f>
        <v>333985529</v>
      </c>
      <c r="E10" s="76"/>
      <c r="F10" s="77"/>
      <c r="G10" s="76"/>
      <c r="H10" s="76"/>
      <c r="I10" s="77"/>
      <c r="J10" s="50"/>
      <c r="L10" s="50"/>
    </row>
    <row r="11" spans="1:12" ht="34.9" customHeight="1" x14ac:dyDescent="0.3">
      <c r="A11" s="22" t="s">
        <v>37</v>
      </c>
      <c r="B11" s="22"/>
      <c r="C11" s="38">
        <f>'PRESTACION SERVICIOS PROF'!N128</f>
        <v>57</v>
      </c>
      <c r="D11" s="31">
        <f>'PRESTACION SERVICIOS PROF'!K128</f>
        <v>2763494247</v>
      </c>
      <c r="E11" s="76"/>
      <c r="F11" s="77"/>
      <c r="G11" s="76"/>
      <c r="H11" s="76"/>
      <c r="I11" s="77"/>
      <c r="J11" s="50"/>
      <c r="L11" s="50"/>
    </row>
    <row r="12" spans="1:12" ht="34.9" customHeight="1" x14ac:dyDescent="0.3">
      <c r="A12" s="23" t="s">
        <v>37</v>
      </c>
      <c r="B12" s="47"/>
      <c r="C12" s="48">
        <f>'PRESTACION SERVICIOS PROF'!N129</f>
        <v>65</v>
      </c>
      <c r="D12" s="49">
        <f>'PRESTACION SERVICIOS PROF'!K129</f>
        <v>770517126</v>
      </c>
      <c r="E12" s="76"/>
      <c r="F12" s="77"/>
      <c r="G12" s="76"/>
      <c r="H12" s="76"/>
      <c r="I12" s="77"/>
      <c r="J12" s="50"/>
      <c r="L12" s="50"/>
    </row>
    <row r="13" spans="1:12" ht="75.75" customHeight="1" x14ac:dyDescent="0.3">
      <c r="A13" s="23" t="s">
        <v>57</v>
      </c>
      <c r="B13" s="47"/>
      <c r="C13" s="48">
        <v>0</v>
      </c>
      <c r="D13" s="49"/>
      <c r="E13" s="76"/>
      <c r="F13" s="77"/>
      <c r="G13" s="76"/>
      <c r="H13" s="76"/>
      <c r="I13" s="77"/>
      <c r="J13" s="50"/>
      <c r="L13" s="50"/>
    </row>
    <row r="14" spans="1:12" ht="34.9" customHeight="1" x14ac:dyDescent="0.3">
      <c r="A14" s="22" t="s">
        <v>8</v>
      </c>
      <c r="B14" s="22"/>
      <c r="C14" s="38">
        <f>'SUMINISTRO '!K14</f>
        <v>4</v>
      </c>
      <c r="D14" s="31">
        <f>'SUMINISTRO '!I14</f>
        <v>735573918</v>
      </c>
      <c r="E14" s="76"/>
      <c r="F14" s="76"/>
      <c r="G14" s="76"/>
      <c r="H14" s="76"/>
      <c r="I14" s="77"/>
      <c r="L14" s="50"/>
    </row>
    <row r="15" spans="1:12" ht="34.9" customHeight="1" x14ac:dyDescent="0.3">
      <c r="A15" s="23" t="s">
        <v>8</v>
      </c>
      <c r="B15" s="23"/>
      <c r="C15" s="39">
        <f>'SUMINISTRO '!K15</f>
        <v>3</v>
      </c>
      <c r="D15" s="32">
        <f>'SUMINISTRO '!I15</f>
        <v>602418705</v>
      </c>
      <c r="E15" s="76"/>
      <c r="F15" s="77"/>
      <c r="G15" s="76"/>
      <c r="H15" s="76"/>
      <c r="I15" s="76"/>
      <c r="L15" s="50"/>
    </row>
    <row r="16" spans="1:12" ht="34.9" customHeight="1" x14ac:dyDescent="0.3">
      <c r="A16" s="22" t="s">
        <v>9</v>
      </c>
      <c r="B16" s="22"/>
      <c r="C16" s="38">
        <f>COMPRAVENTA!H12</f>
        <v>1</v>
      </c>
      <c r="D16" s="31">
        <f>COMPRAVENTA!F11</f>
        <v>480590584</v>
      </c>
      <c r="E16" s="76"/>
      <c r="F16" s="78"/>
      <c r="G16" s="76"/>
      <c r="H16" s="76"/>
      <c r="I16" s="76"/>
    </row>
    <row r="17" spans="1:10" ht="34.9" customHeight="1" x14ac:dyDescent="0.3">
      <c r="A17" s="23" t="s">
        <v>9</v>
      </c>
      <c r="B17" s="23"/>
      <c r="C17" s="39">
        <v>0</v>
      </c>
      <c r="D17" s="32">
        <v>0</v>
      </c>
      <c r="E17" s="76"/>
      <c r="F17" s="79"/>
      <c r="G17" s="76"/>
      <c r="H17" s="76"/>
      <c r="I17" s="76"/>
      <c r="J17" s="50"/>
    </row>
    <row r="18" spans="1:10" ht="34.9" customHeight="1" x14ac:dyDescent="0.3">
      <c r="A18" s="22" t="s">
        <v>10</v>
      </c>
      <c r="B18" s="22"/>
      <c r="C18" s="38">
        <f>'CONTRATO DE OBRA  '!K8</f>
        <v>0</v>
      </c>
      <c r="D18" s="31">
        <f>'CONTRATO DE OBRA  '!I8</f>
        <v>0</v>
      </c>
      <c r="E18" s="76"/>
      <c r="F18" s="78"/>
      <c r="G18" s="76"/>
      <c r="H18" s="76"/>
      <c r="I18" s="76"/>
      <c r="J18" s="50"/>
    </row>
    <row r="19" spans="1:10" ht="34.9" customHeight="1" x14ac:dyDescent="0.3">
      <c r="A19" s="23" t="s">
        <v>10</v>
      </c>
      <c r="B19" s="23"/>
      <c r="C19" s="39">
        <f>'CONTRATO DE OBRA  '!K9</f>
        <v>0</v>
      </c>
      <c r="D19" s="32">
        <f>'CONTRATO DE OBRA  '!I9</f>
        <v>0</v>
      </c>
      <c r="E19" s="76"/>
      <c r="F19" s="78"/>
      <c r="G19" s="76"/>
      <c r="H19" s="76"/>
      <c r="I19" s="76"/>
    </row>
    <row r="20" spans="1:10" ht="34.9" customHeight="1" x14ac:dyDescent="0.3">
      <c r="A20" s="22" t="s">
        <v>18</v>
      </c>
      <c r="B20" s="22"/>
      <c r="C20" s="38">
        <f>INTERVENTORIA!K8</f>
        <v>1</v>
      </c>
      <c r="D20" s="33">
        <f>INTERVENTORIA!I8</f>
        <v>68906400</v>
      </c>
      <c r="E20" s="76"/>
      <c r="F20" s="76"/>
      <c r="G20" s="76"/>
      <c r="H20" s="76"/>
      <c r="I20" s="76"/>
    </row>
    <row r="21" spans="1:10" ht="34.9" customHeight="1" x14ac:dyDescent="0.3">
      <c r="A21" s="47" t="s">
        <v>18</v>
      </c>
      <c r="B21" s="47"/>
      <c r="C21" s="48">
        <v>0</v>
      </c>
      <c r="D21" s="89">
        <v>0</v>
      </c>
      <c r="E21" s="76"/>
      <c r="F21" s="76"/>
      <c r="G21" s="76"/>
      <c r="H21" s="76"/>
      <c r="I21" s="76"/>
    </row>
    <row r="22" spans="1:10" ht="34.9" customHeight="1" x14ac:dyDescent="0.3">
      <c r="A22" s="22" t="s">
        <v>11</v>
      </c>
      <c r="B22" s="22"/>
      <c r="C22" s="38">
        <f>ARRENDAMIENTO!H10</f>
        <v>2</v>
      </c>
      <c r="D22" s="31">
        <f>ARRENDAMIENTO!F10</f>
        <v>95071674</v>
      </c>
      <c r="E22" s="76"/>
      <c r="F22" s="76"/>
      <c r="G22" s="76"/>
      <c r="H22" s="76"/>
      <c r="I22" s="76"/>
    </row>
    <row r="23" spans="1:10" ht="34.9" customHeight="1" x14ac:dyDescent="0.3">
      <c r="A23" s="23" t="s">
        <v>11</v>
      </c>
      <c r="B23" s="23"/>
      <c r="C23" s="39">
        <f>ARRENDAMIENTO!H9</f>
        <v>1</v>
      </c>
      <c r="D23" s="32">
        <f>ARRENDAMIENTO!F9</f>
        <v>46535071</v>
      </c>
      <c r="E23" s="76"/>
      <c r="F23" s="76"/>
      <c r="G23" s="76"/>
      <c r="H23" s="76"/>
      <c r="I23" s="76"/>
    </row>
    <row r="24" spans="1:10" ht="34.9" customHeight="1" x14ac:dyDescent="0.3">
      <c r="A24" s="22" t="s">
        <v>11</v>
      </c>
      <c r="B24" s="24" t="s">
        <v>12</v>
      </c>
      <c r="C24" s="38">
        <v>0</v>
      </c>
      <c r="D24" s="31">
        <v>0</v>
      </c>
      <c r="E24" s="76"/>
      <c r="F24" s="76"/>
      <c r="G24" s="76"/>
      <c r="H24" s="76"/>
      <c r="I24" s="76"/>
    </row>
    <row r="25" spans="1:10" ht="20.25" customHeight="1" x14ac:dyDescent="0.3">
      <c r="A25" s="194" t="s">
        <v>56</v>
      </c>
      <c r="B25" s="195"/>
      <c r="C25" s="133">
        <f>C10</f>
        <v>3</v>
      </c>
      <c r="D25" s="134">
        <f>D10</f>
        <v>333985529</v>
      </c>
      <c r="E25" s="76"/>
      <c r="F25" s="77"/>
    </row>
    <row r="26" spans="1:10" x14ac:dyDescent="0.3">
      <c r="A26" s="194" t="s">
        <v>15</v>
      </c>
      <c r="B26" s="195"/>
      <c r="C26" s="37">
        <f>C9+C12+C15+C23</f>
        <v>139</v>
      </c>
      <c r="D26" s="36">
        <f>D9+D12+D23</f>
        <v>1211118518</v>
      </c>
      <c r="E26" s="76"/>
      <c r="F26" s="77"/>
      <c r="I26" s="50"/>
    </row>
    <row r="27" spans="1:10" x14ac:dyDescent="0.3">
      <c r="A27" s="181" t="s">
        <v>16</v>
      </c>
      <c r="B27" s="182"/>
      <c r="C27" s="183">
        <f>C8+C11+C14+C16+C20+C22</f>
        <v>91</v>
      </c>
      <c r="D27" s="185">
        <f>D8+D11+D22</f>
        <v>5213528179</v>
      </c>
      <c r="E27" s="76"/>
      <c r="F27" s="76"/>
    </row>
    <row r="28" spans="1:10" ht="33.75" customHeight="1" x14ac:dyDescent="0.3">
      <c r="A28" s="187" t="s">
        <v>21</v>
      </c>
      <c r="B28" s="188"/>
      <c r="C28" s="184"/>
      <c r="D28" s="186"/>
      <c r="E28" s="76"/>
      <c r="F28" s="76"/>
    </row>
    <row r="29" spans="1:10" ht="20.25" customHeight="1" x14ac:dyDescent="0.3">
      <c r="A29" s="172" t="s">
        <v>17</v>
      </c>
      <c r="B29" s="173"/>
      <c r="C29" s="176">
        <f>C24</f>
        <v>0</v>
      </c>
      <c r="D29" s="177">
        <f>D24</f>
        <v>0</v>
      </c>
      <c r="E29" s="76"/>
      <c r="F29" s="76"/>
    </row>
    <row r="30" spans="1:10" ht="46.5" customHeight="1" x14ac:dyDescent="0.3">
      <c r="A30" s="174"/>
      <c r="B30" s="175"/>
      <c r="C30" s="176"/>
      <c r="D30" s="177"/>
      <c r="E30" s="76"/>
      <c r="F30" s="76"/>
    </row>
    <row r="31" spans="1:10" ht="21" thickBot="1" x14ac:dyDescent="0.35">
      <c r="A31" s="25"/>
      <c r="B31" s="25"/>
      <c r="C31" s="26"/>
      <c r="D31" s="34"/>
      <c r="E31" s="76"/>
      <c r="F31" s="76"/>
    </row>
    <row r="32" spans="1:10" ht="91.5" customHeight="1" thickBot="1" x14ac:dyDescent="0.35">
      <c r="A32" s="178" t="s">
        <v>61</v>
      </c>
      <c r="B32" s="179"/>
      <c r="C32" s="27">
        <f>C25+C26+C27</f>
        <v>233</v>
      </c>
      <c r="D32" s="35">
        <f>D25+D26+D27</f>
        <v>6758632226</v>
      </c>
      <c r="E32" s="76"/>
      <c r="F32" s="76"/>
    </row>
    <row r="33" spans="1:9" x14ac:dyDescent="0.3">
      <c r="A33" s="180"/>
      <c r="B33" s="180"/>
      <c r="D33" s="3"/>
      <c r="I33" s="2">
        <v>0</v>
      </c>
    </row>
    <row r="34" spans="1:9" x14ac:dyDescent="0.3">
      <c r="A34" s="9"/>
      <c r="B34" s="9"/>
      <c r="D34" s="3"/>
    </row>
    <row r="39" spans="1:9" x14ac:dyDescent="0.3">
      <c r="C39" s="2">
        <v>0</v>
      </c>
    </row>
  </sheetData>
  <mergeCells count="15">
    <mergeCell ref="A27:B27"/>
    <mergeCell ref="C27:C28"/>
    <mergeCell ref="D27:D28"/>
    <mergeCell ref="A28:B28"/>
    <mergeCell ref="A3:D3"/>
    <mergeCell ref="A4:D4"/>
    <mergeCell ref="C6:D6"/>
    <mergeCell ref="A7:B7"/>
    <mergeCell ref="A26:B26"/>
    <mergeCell ref="A25:B25"/>
    <mergeCell ref="A29:B30"/>
    <mergeCell ref="C29:C30"/>
    <mergeCell ref="D29:D30"/>
    <mergeCell ref="A32:B32"/>
    <mergeCell ref="A33:B33"/>
  </mergeCells>
  <pageMargins left="0.7" right="0.7" top="0.75" bottom="0.75" header="0.3" footer="0.3"/>
  <pageSetup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
  <sheetViews>
    <sheetView workbookViewId="0">
      <selection activeCell="A4" sqref="A4"/>
    </sheetView>
  </sheetViews>
  <sheetFormatPr baseColWidth="10" defaultRowHeight="15" x14ac:dyDescent="0.25"/>
  <sheetData>
    <row r="3" spans="1:1" x14ac:dyDescent="0.25">
      <c r="A3"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CONTRATO DE OBRA  </vt:lpstr>
      <vt:lpstr>COMPRAVENTA</vt:lpstr>
      <vt:lpstr>SUMINISTRO </vt:lpstr>
      <vt:lpstr>INTERVENTORIA</vt:lpstr>
      <vt:lpstr>PRESTACION SERVICIOS</vt:lpstr>
      <vt:lpstr>PRESTACION SERVICIOS PROF</vt:lpstr>
      <vt:lpstr>ARRENDAMIENTO</vt:lpstr>
      <vt:lpstr>RESUMEN (2)</vt:lpstr>
      <vt:lpstr>Hoja1</vt:lpstr>
      <vt:lpstr>ARRENDAMIENTO!Títulos_a_imprimir</vt:lpstr>
      <vt:lpstr>COMPRAVENTA!Títulos_a_imprimir</vt:lpstr>
      <vt:lpstr>'CONTRATO DE OBRA  '!Títulos_a_imprimir</vt:lpstr>
      <vt:lpstr>INTERVENTORIA!Títulos_a_imprimir</vt:lpstr>
      <vt:lpstr>'PRESTACION SERVICIOS'!Títulos_a_imprimir</vt:lpstr>
      <vt:lpstr>'PRESTACION SERVICIOS PROF'!Títulos_a_imprimir</vt:lpstr>
      <vt:lpstr>'SUMINISTRO '!Títulos_a_imprimir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ABOGADAUX</dc:creator>
  <cp:lastModifiedBy>SECJURIDICA</cp:lastModifiedBy>
  <cp:lastPrinted>2019-11-18T17:07:40Z</cp:lastPrinted>
  <dcterms:created xsi:type="dcterms:W3CDTF">2016-07-14T15:56:37Z</dcterms:created>
  <dcterms:modified xsi:type="dcterms:W3CDTF">2025-02-27T13:53:52Z</dcterms:modified>
</cp:coreProperties>
</file>