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VIGENCIA 2025\INFORME CONTRATOS 2025\"/>
    </mc:Choice>
  </mc:AlternateContent>
  <bookViews>
    <workbookView xWindow="0" yWindow="0" windowWidth="20730" windowHeight="11760" firstSheet="2" activeTab="7"/>
  </bookViews>
  <sheets>
    <sheet name="CONTRATO DE OBRA  " sheetId="16" r:id="rId1"/>
    <sheet name="COMPRAVENTA" sheetId="14" r:id="rId2"/>
    <sheet name="SUMINISTRO " sheetId="12" r:id="rId3"/>
    <sheet name="INTERVENTORIA" sheetId="13" r:id="rId4"/>
    <sheet name="PRESTACION SERVICIOS" sheetId="18" r:id="rId5"/>
    <sheet name="PRESTACION SERVICIOS PROF" sheetId="20" r:id="rId6"/>
    <sheet name="ARRENDAMIENTO" sheetId="10" r:id="rId7"/>
    <sheet name="RESUMEN (2)" sheetId="15" r:id="rId8"/>
    <sheet name="Hoja1" sheetId="21" r:id="rId9"/>
  </sheets>
  <definedNames>
    <definedName name="_xlnm._FilterDatabase" localSheetId="6" hidden="1">ARRENDAMIENTO!$A$4:$G$6</definedName>
    <definedName name="_xlnm._FilterDatabase" localSheetId="1" hidden="1">COMPRAVENTA!$A$4:$G$13</definedName>
    <definedName name="_xlnm._FilterDatabase" localSheetId="0" hidden="1">'CONTRATO DE OBRA  '!$A$4:$J$9</definedName>
    <definedName name="_xlnm._FilterDatabase" localSheetId="3" hidden="1">INTERVENTORIA!$A$4:$J$8</definedName>
    <definedName name="_xlnm._FilterDatabase" localSheetId="4" hidden="1">'PRESTACION SERVICIOS'!$A$4:$K$41</definedName>
    <definedName name="_xlnm._FilterDatabase" localSheetId="5" hidden="1">'PRESTACION SERVICIOS PROF'!$A$4:$M$59</definedName>
    <definedName name="_xlnm._FilterDatabase" localSheetId="2" hidden="1">'SUMINISTRO '!$A$4:$J$9</definedName>
    <definedName name="_xlnm.Print_Titles" localSheetId="6">ARRENDAMIENTO!$1:$4</definedName>
    <definedName name="_xlnm.Print_Titles" localSheetId="1">COMPRAVENTA!$1:$4</definedName>
    <definedName name="_xlnm.Print_Titles" localSheetId="0">'CONTRATO DE OBRA  '!$1:$4</definedName>
    <definedName name="_xlnm.Print_Titles" localSheetId="3">INTERVENTORIA!$1:$4</definedName>
    <definedName name="_xlnm.Print_Titles" localSheetId="4">'PRESTACION SERVICIOS'!$2:$4</definedName>
    <definedName name="_xlnm.Print_Titles" localSheetId="5">'PRESTACION SERVICIOS PROF'!$2:$4</definedName>
    <definedName name="_xlnm.Print_Titles" localSheetId="2">'SUMINISTRO '!$1:$4</definedName>
  </definedNames>
  <calcPr calcId="152511"/>
</workbook>
</file>

<file path=xl/calcChain.xml><?xml version="1.0" encoding="utf-8"?>
<calcChain xmlns="http://schemas.openxmlformats.org/spreadsheetml/2006/main">
  <c r="D26" i="15" l="1"/>
  <c r="D12" i="15"/>
  <c r="C12" i="15"/>
  <c r="D11" i="15"/>
  <c r="C11" i="15"/>
  <c r="K57" i="20"/>
  <c r="D9" i="15"/>
  <c r="C9" i="15"/>
  <c r="D8" i="15"/>
  <c r="I43" i="18"/>
  <c r="D15" i="15"/>
  <c r="C15" i="15"/>
  <c r="I9" i="12"/>
  <c r="F12" i="14" l="1"/>
  <c r="D16" i="15" s="1"/>
  <c r="H7" i="12" l="1"/>
  <c r="D14" i="15" s="1"/>
  <c r="D27" i="15" s="1"/>
  <c r="H9" i="12" l="1"/>
  <c r="D23" i="15"/>
  <c r="C23" i="15"/>
  <c r="C22" i="15"/>
  <c r="C20" i="15" l="1"/>
  <c r="C20" i="13"/>
  <c r="D25" i="15" l="1"/>
  <c r="C25" i="15"/>
  <c r="C19" i="15" l="1"/>
  <c r="C18" i="15"/>
  <c r="C26" i="15"/>
  <c r="C14" i="15"/>
  <c r="I9" i="16" l="1"/>
  <c r="D19" i="15" s="1"/>
  <c r="D20" i="15" l="1"/>
  <c r="C16" i="15" l="1"/>
  <c r="C27" i="15" l="1"/>
  <c r="C32" i="15" s="1"/>
  <c r="D22" i="15"/>
  <c r="D32" i="15" s="1"/>
  <c r="L4" i="20" l="1"/>
  <c r="J4" i="18" l="1"/>
  <c r="D29" i="15" l="1"/>
  <c r="C29" i="15"/>
</calcChain>
</file>

<file path=xl/comments1.xml><?xml version="1.0" encoding="utf-8"?>
<comments xmlns="http://schemas.openxmlformats.org/spreadsheetml/2006/main">
  <authors>
    <author>SECJURIDICA</author>
  </authors>
  <commentList>
    <comment ref="J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2.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3.xml><?xml version="1.0" encoding="utf-8"?>
<comments xmlns="http://schemas.openxmlformats.org/spreadsheetml/2006/main">
  <authors>
    <author>SECJURIDICA</author>
  </authors>
  <commentList>
    <comment ref="J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4.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sharedStrings.xml><?xml version="1.0" encoding="utf-8"?>
<sst xmlns="http://schemas.openxmlformats.org/spreadsheetml/2006/main" count="490" uniqueCount="317">
  <si>
    <t>OBJETO</t>
  </si>
  <si>
    <t>NOMBRE</t>
  </si>
  <si>
    <t>INICIO</t>
  </si>
  <si>
    <t>VALOR</t>
  </si>
  <si>
    <t>HOMO</t>
  </si>
  <si>
    <t>PROYECTO</t>
  </si>
  <si>
    <t>TIPOLOGIA DE LOS CONTRATOS</t>
  </si>
  <si>
    <t>CPS</t>
  </si>
  <si>
    <t>CABS</t>
  </si>
  <si>
    <t>CV</t>
  </si>
  <si>
    <t>CO</t>
  </si>
  <si>
    <t>ARR</t>
  </si>
  <si>
    <t>Contratos de arrendamiento-ARR (HOMO arrendador)</t>
  </si>
  <si>
    <t>No. CONTRATO</t>
  </si>
  <si>
    <t>No. CONTRATOS</t>
  </si>
  <si>
    <t xml:space="preserve"> CONTRATACION CON CARGO A CONVENIOS</t>
  </si>
  <si>
    <t xml:space="preserve"> CONTRATACION A CARGO DE LA ESE HOMO</t>
  </si>
  <si>
    <t xml:space="preserve"> CONTRATACION EN LA QUE LA ESE HOMO RECIBE PAGO POR ARRENDAMIENTO</t>
  </si>
  <si>
    <t>CI</t>
  </si>
  <si>
    <t>TERMINA</t>
  </si>
  <si>
    <t>TOTAL</t>
  </si>
  <si>
    <t xml:space="preserve"> (No se incluye el valor que se recibe por arrendamiento</t>
  </si>
  <si>
    <t>CONTRATOS DE ARRENDAMIENTO</t>
  </si>
  <si>
    <t>CONTRATOS DE COMPRAVENTA</t>
  </si>
  <si>
    <t>OBJETO DEL 
CONTRATO</t>
  </si>
  <si>
    <t xml:space="preserve">FECHA DE INICIO         </t>
  </si>
  <si>
    <t xml:space="preserve">FECHA  TERMINACION  </t>
  </si>
  <si>
    <t>VALOR 
CONTRATO (DIGITAR SIN PUNTOS NI COMAS LOS NROS.)</t>
  </si>
  <si>
    <t>MODALIDAD (Homo o Convenio: nombre del convenio)</t>
  </si>
  <si>
    <t>NÚMERO DEL  CONTRATO</t>
  </si>
  <si>
    <t>NOMBRE
CONTRATISTA</t>
  </si>
  <si>
    <t xml:space="preserve">TOTAL </t>
  </si>
  <si>
    <t xml:space="preserve">HOMO </t>
  </si>
  <si>
    <t>CONTRATOS DE OBRA</t>
  </si>
  <si>
    <t xml:space="preserve">CONTRATOS DE PRESTACION DE SERVICIOS </t>
  </si>
  <si>
    <t xml:space="preserve">CONVENIO </t>
  </si>
  <si>
    <t>CONVENIO</t>
  </si>
  <si>
    <t>CPSP</t>
  </si>
  <si>
    <t>VALOR ADICION No 1</t>
  </si>
  <si>
    <t xml:space="preserve">VALOR ADICION </t>
  </si>
  <si>
    <t xml:space="preserve">VALOR CONTRATO </t>
  </si>
  <si>
    <t xml:space="preserve">VALOR TOTAL </t>
  </si>
  <si>
    <t>FECHA DE PRORROGA/ADICION</t>
  </si>
  <si>
    <t xml:space="preserve">VALOR TOTAL DEL CONTRATO </t>
  </si>
  <si>
    <t>FECHA DE PRORROGA Y ADICION</t>
  </si>
  <si>
    <t xml:space="preserve">CONTRATOS DE PRESTACION DE SERVICIOS PROFESIONALES </t>
  </si>
  <si>
    <t xml:space="preserve">CONVENIOS </t>
  </si>
  <si>
    <t>FECHA PRORROGA       (Corresponde a la fecha de elaboración)</t>
  </si>
  <si>
    <t xml:space="preserve">MODALIDAD </t>
  </si>
  <si>
    <t xml:space="preserve">CONTRATOS DE SUMINISTRO </t>
  </si>
  <si>
    <t>CONTRATOS DE INTERVENTORIA</t>
  </si>
  <si>
    <t>FECHA DE PRORROGA Y ADICION 2</t>
  </si>
  <si>
    <t>VALOR ADICION No 2</t>
  </si>
  <si>
    <t>VALOR TOTAL</t>
  </si>
  <si>
    <t>FECHA DE PRORROGA Y ADICION 1</t>
  </si>
  <si>
    <t>CPSA</t>
  </si>
  <si>
    <t xml:space="preserve"> CONTRATACION CON CARGO A AMBOS </t>
  </si>
  <si>
    <t>CPSPA</t>
  </si>
  <si>
    <t>CONVENIO JOVENES PA LANTE</t>
  </si>
  <si>
    <t>CONVENIO MUJERES APOYO</t>
  </si>
  <si>
    <t>Prestación de servicios como Profesional, en el marco de la ejecución del contrato interadministrativo No. 4600017878, suscrito con la Secretaría de las Mujeres del Departamento de Antioquia, cuyo objeto es: “IMPLEMENTAR ACCIONES DE LA POLÍTICA PÚBLICA DE LAS MUJERES DESDE UN ENFOQUE SICOSOCIAL PARA LA GARANTÍA DE SUS DERECHOS HUMANOS, EL FORTALECIMIENTO DE SU AUTONOMÍA ECONÓMICA Y EL DERECHO A VIVIR UNA VIDA LIBRE DE VIOLENCIAS</t>
  </si>
  <si>
    <t>Prestación de servicios como Profesional en el marco de la ejecución del contrato interadministrativo No. 4600017878, suscrito con la Secretaría de las Mujeres del Departamento de Antioquia, cuyo objeto es: “implementar acciones de la política pública de las mujeres desde un enfoque psicosocial para la garantía de sus derechos humanos, el fortalecimiento de su autonomía económica y el derecho a vivir una vida libre de violencias</t>
  </si>
  <si>
    <t>Prestar servicios como Auxiliar de enfermería, para la implementación de estrategias enfocadas en promover la salud mental en la juventud del departamento de Antioquia con el programa “JOVENES PA´ LANTE” en cumplimiento a la resolución N° 2025060163139 del 14 de marzo de 2025</t>
  </si>
  <si>
    <t>01 DE  MAYO DE  2025 A 31 DE  MAYO DE 2025</t>
  </si>
  <si>
    <t>CONVENIO DUAL</t>
  </si>
  <si>
    <t>CONVENIO SALUD MENTAL</t>
  </si>
  <si>
    <r>
      <t xml:space="preserve">: </t>
    </r>
    <r>
      <rPr>
        <sz val="11"/>
        <color theme="1"/>
        <rFont val="Arial Narrow"/>
        <family val="2"/>
      </rPr>
      <t xml:space="preserve">Prestación de servicios como Profesional Psicologo (a), en el marco de la ejecución del </t>
    </r>
    <r>
      <rPr>
        <sz val="12"/>
        <color theme="1"/>
        <rFont val="Arial Narrow"/>
        <family val="2"/>
      </rPr>
      <t>El HOMO, celebró el contrato interadministrativo No. 4600017977 cuyo objeto es: "Prestar los servicios para la implementación,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2022 - 2031.”, con una duración de siete (7) meses, sin exceder el 31 de octubre de 2025</t>
    </r>
  </si>
  <si>
    <t>Prestación de servicios como Profesional en trabajo social , en el marco de la ejecución del El HOMO, celebró el contrato interadministrativo No. 4600017977 cuyo objeto es: "Prestar los servicios para la implementación,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2022 - 2031.”, con una duración de siete (7) meses, sin exceder el 31 de octubre de 2025</t>
  </si>
  <si>
    <t>CONVENIO UT</t>
  </si>
  <si>
    <t>01 DE  JUNIO DE  2025 A 30 DE JUNIO DE 2025</t>
  </si>
  <si>
    <t>01 DE  JUNIO  DE  2025 A 30 DE JUNIO  DE 2025</t>
  </si>
  <si>
    <t>01 DE  JUNIO DE  2025 A 30 DE JUNIO DE  2025</t>
  </si>
  <si>
    <t>01 DE  JUNIO DE 2025 A  30 DE  JUNIO DE 2025</t>
  </si>
  <si>
    <t>2025CPS405</t>
  </si>
  <si>
    <t>DEISY CATALINA RAMIREZ TRUJILLO</t>
  </si>
  <si>
    <t>2025CPS406</t>
  </si>
  <si>
    <t>MARIA ROSALBA LONDOÑO GUTIERREZ</t>
  </si>
  <si>
    <t>2025CPS407</t>
  </si>
  <si>
    <t xml:space="preserve">LUZ MARINA CECILIA CHAVARRIAGA LALINDE </t>
  </si>
  <si>
    <t>2025CPS408</t>
  </si>
  <si>
    <t>JULIO ALBERTO OSORIO GOMEZ</t>
  </si>
  <si>
    <t>2025CPS409</t>
  </si>
  <si>
    <t>MARTIN ROSENDO GONZALEZ PEÑA</t>
  </si>
  <si>
    <t>2025CPS410</t>
  </si>
  <si>
    <t>JULIAN ESTEBAN ESTRADA VASQUEZ</t>
  </si>
  <si>
    <t>2025CPS411</t>
  </si>
  <si>
    <t>HECTOR SNEIDER PARRA GRACIANO</t>
  </si>
  <si>
    <t>2025CPS412</t>
  </si>
  <si>
    <t>JUAN FELIPE ROJAS RESTREPO</t>
  </si>
  <si>
    <t>2025CPS413</t>
  </si>
  <si>
    <t>MARIANA REINOSO VILLADA</t>
  </si>
  <si>
    <t>2025CPS414</t>
  </si>
  <si>
    <t>MARIA FERNANDA ACEVEDO RODRIGUEZ</t>
  </si>
  <si>
    <t>2025CPS415</t>
  </si>
  <si>
    <t>NANCY DEL SOCORRO MONCADA PEREZ</t>
  </si>
  <si>
    <t>2025CPS416</t>
  </si>
  <si>
    <t>RUTH ESTELA MUÑOZ ARANGO</t>
  </si>
  <si>
    <t>2025CPS417</t>
  </si>
  <si>
    <t>DORA ANGELA PATIÑO GOMEZ</t>
  </si>
  <si>
    <t>2025CPS418</t>
  </si>
  <si>
    <t>ANA MARIA PEREZ CEBALLOS</t>
  </si>
  <si>
    <t>2025CPS419</t>
  </si>
  <si>
    <t>LIZETH TATIANA CARTAGENA URREGO</t>
  </si>
  <si>
    <t>2025CPS420</t>
  </si>
  <si>
    <t>JHONATAN RUIZ GARCIA</t>
  </si>
  <si>
    <t>2025CPS421</t>
  </si>
  <si>
    <t>JEFFERSON ANTONIO SARRAZOLA ALZATE</t>
  </si>
  <si>
    <t>2025CPS422</t>
  </si>
  <si>
    <t>ARELIX OLIVA SANCHEZ BEDOYA</t>
  </si>
  <si>
    <t>2025CPS423</t>
  </si>
  <si>
    <t>DAVID FERNANDO BOLIVAR BOLIVAR</t>
  </si>
  <si>
    <t>2025CPS424</t>
  </si>
  <si>
    <t>CAMILO GOMEZ PACHECO</t>
  </si>
  <si>
    <t>2025CPS425</t>
  </si>
  <si>
    <t>YULIANA ECHEVERRI GIL</t>
  </si>
  <si>
    <t>2025CPS426</t>
  </si>
  <si>
    <t>SANTIAGO MUÑOZ CASTRO</t>
  </si>
  <si>
    <t>2025CPS427</t>
  </si>
  <si>
    <t>DIEGO ALEJANDRO LOPERA VERGARA</t>
  </si>
  <si>
    <t>2025CPS428</t>
  </si>
  <si>
    <t>CARLOS ALEJANDRO RAMIREZ MARIN</t>
  </si>
  <si>
    <t>2025CPS429</t>
  </si>
  <si>
    <t>KAROL ALBERTO PEÑA SALCEDO</t>
  </si>
  <si>
    <t>2025CPS430</t>
  </si>
  <si>
    <t>JAIBER ANTONIO RODRIGUEZ CRUZ</t>
  </si>
  <si>
    <t>2025CPS431</t>
  </si>
  <si>
    <t>SANTIAGO MUÑETONES MORENO</t>
  </si>
  <si>
    <t>2025CPS432</t>
  </si>
  <si>
    <t xml:space="preserve">TRANSPORTES ESPECIALES ENLACES EXCLUSIVOS S.A.S </t>
  </si>
  <si>
    <t>2025CPS433</t>
  </si>
  <si>
    <t>YANUBY ALEJANDRA GARCIA PAMPLONA</t>
  </si>
  <si>
    <t>2025CPS434</t>
  </si>
  <si>
    <t>FLORIA MARIA AGUDELO GAÑAN</t>
  </si>
  <si>
    <t>2025CPS435</t>
  </si>
  <si>
    <t>DANIEL CAMACHO DI BACCO</t>
  </si>
  <si>
    <t>2025CPS436</t>
  </si>
  <si>
    <t>GIOVANNI STIVEN ARANGO VERA</t>
  </si>
  <si>
    <t>2025CPS437</t>
  </si>
  <si>
    <t>LAURA VANESSA ARANGO RESTREPO</t>
  </si>
  <si>
    <t>2025CPS438</t>
  </si>
  <si>
    <t>JUAN PABLO GUZMAN RESTREPO</t>
  </si>
  <si>
    <t>2025CPS439</t>
  </si>
  <si>
    <t>DIANA CRISTINA ACOSTA GIRALDO</t>
  </si>
  <si>
    <t>2025CPS440</t>
  </si>
  <si>
    <t>MUSICAR S.A.S.</t>
  </si>
  <si>
    <t>2025CPS441</t>
  </si>
  <si>
    <t>FREIMAN CADAVID CATAÑO</t>
  </si>
  <si>
    <r>
      <t xml:space="preserve">Prestación de servicios como </t>
    </r>
    <r>
      <rPr>
        <sz val="12"/>
        <color rgb="FF000000"/>
        <rFont val="Arial Narrow"/>
        <family val="2"/>
      </rPr>
      <t>AUXILIAR AREA DE LA SALUD para desarrollar las actividades en el marco del</t>
    </r>
    <r>
      <rPr>
        <sz val="12"/>
        <color theme="1"/>
        <rFont val="Arial Narrow"/>
        <family val="2"/>
      </rPr>
      <t xml:space="preserve">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</si>
  <si>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t>Prestación de servicios como CUIDADORA para desarrollar las actividades en el marco del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</si>
  <si>
    <r>
      <t xml:space="preserve">Prestación de servicios como </t>
    </r>
    <r>
      <rPr>
        <sz val="12"/>
        <color rgb="FF000000"/>
        <rFont val="Arial Narrow"/>
        <family val="2"/>
      </rPr>
      <t>CUIDADORA para desarrollar las actividades en el marco del</t>
    </r>
    <r>
      <rPr>
        <sz val="12"/>
        <color theme="1"/>
        <rFont val="Arial Narrow"/>
        <family val="2"/>
      </rPr>
      <t xml:space="preserve"> contrato interadministrativo N°4600017390 de 2024, suscrito entre el Departamento de Antioquia, cuyo objeto contractual es “</t>
    </r>
    <r>
      <rPr>
        <sz val="12"/>
        <color rgb="FF000000"/>
        <rFont val="Arial Narrow"/>
        <family val="2"/>
      </rPr>
      <t xml:space="preserve">BRINDAR SERVICIOS DE ACOGIDA PARA LA PROTECCIÓN Y ATENCIÓN EN EMERGENCIA Y TEMPORAL CON ACOMPAÑAMIENTO BIOPSICOSOCIAL Y JURIDICO A LAS MUJERES VICTIMAS DE VIOLENCIA DE GÉNERO Y EN CASO DE SER NECESARIO A SU GRUPO FAMILIAR”. </t>
    </r>
  </si>
  <si>
    <t>Prestación de servicios como educador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</si>
  <si>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 Prestación de servicios como educador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</si>
  <si>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  Prestación de servicios como Tecnólogo en deportes y recreación,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</si>
  <si>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Prestación de servicios como AUXILIAR AREA DE LA SALUD para desarrollar las actividades en el marco del contrato interadministrativo contrato No. 4600018087 de 2025 con la Gobernación de Antioquia, el cual tiene como objeto: “Realizar servicios de protección, acogida temporal, atención biopsicosocial y jurídica a las mujeres víctima de violencia de género y su grupo familiar en caso de así requerirse</t>
  </si>
  <si>
    <t>Prestación de servicios como AUXILIAR ADMINISTRATIVA EN SALUD PARA SEGUIMIENTO A MEDIDAS EN MODALIDAD SUBSIDIO MONETARIO para desarrollar las actividades en el marco del contrato interadministrativo contrato No. 4600018087 de 2025 con la Gobernación de Antioquia, el cual tiene como objeto: “Realizar servicios de protección, acogida temporal, atención biopsicosocial y jurídica a las mujeres víctima de violencia de género y su grupo familiar en caso de así requerirse</t>
  </si>
  <si>
    <t>Prestación de servicios como CUIDADORA para desarrollar las actividades en el marco del contrato interadministrativo contrato No. 4600018087 de 2025 con la Gobernación de Antioquia, el cual tiene como objeto: “Realizar servicios de protección, acogida temporal, atención biopsicosocial y jurídica a las mujeres víctima de violencia de género y su grupo familiar en caso de así requerirse</t>
  </si>
  <si>
    <r>
      <t>P</t>
    </r>
    <r>
      <rPr>
        <sz val="11"/>
        <color theme="1"/>
        <rFont val="Arial Narrow"/>
        <family val="2"/>
      </rPr>
      <t xml:space="preserve">restación de servicios como </t>
    </r>
    <r>
      <rPr>
        <sz val="11"/>
        <color rgb="FF000000"/>
        <rFont val="Calibri"/>
        <family val="2"/>
        <scheme val="minor"/>
      </rPr>
      <t xml:space="preserve">CUIDADORA </t>
    </r>
    <r>
      <rPr>
        <sz val="11"/>
        <color rgb="FF000000"/>
        <rFont val="Arial Narrow"/>
        <family val="2"/>
      </rPr>
      <t>para desarrollar las actividades en el marco del</t>
    </r>
    <r>
      <rPr>
        <sz val="11"/>
        <color theme="1"/>
        <rFont val="Arial Narrow"/>
        <family val="2"/>
      </rPr>
      <t xml:space="preserve"> contrato interadministrativo </t>
    </r>
    <r>
      <rPr>
        <sz val="12"/>
        <color theme="1"/>
        <rFont val="Arial Narrow"/>
        <family val="2"/>
      </rPr>
      <t>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</si>
  <si>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r>
      <t xml:space="preserve">Prestación de servicios como </t>
    </r>
    <r>
      <rPr>
        <sz val="11"/>
        <color rgb="FF000000"/>
        <rFont val="Arial Narrow"/>
        <family val="2"/>
      </rPr>
      <t>CUIDADORA para desarrollar las actividades en el marco del</t>
    </r>
    <r>
      <rPr>
        <sz val="11"/>
        <color theme="1"/>
        <rFont val="Arial Narrow"/>
        <family val="2"/>
      </rPr>
      <t xml:space="preserve">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</si>
  <si>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t>Prestación de servicios de Apoyo en gestión documental dentro de la ejecución del Contrato interadministrativo celebrado 4600100667 de 2024, entre la ESE HOSPITAL MENTAL DE ANTIOQUIA y la Secretaria de Inclusión Social, Familia y Derechos Humanos de la Alcaldía de Medellín; para la atención con enfoque integral especializado a NNA con patología dual</t>
  </si>
  <si>
    <t>Prestación de servicios como auxiliar de enfermería para la atención con enfoque integral especializado a NNA con patología dual, celebrado entre la ESE HOSPITAL MENTAL DE ANTIOQUIA y la Secretaria de Inclusión Social, Familia y Derechos Humanos de la Alcaldía de Medellín</t>
  </si>
  <si>
    <t>Prestar servicios de transporte requerido para el desplazamiento de funcionarios, contratistas, niños, niñas y adolescentes del programa DUAL en el marco del cumplimiento del contrato interadministrativo N° 4600100667 de 2024 suscrito por el Distrito  Especial  de  Ciencia  Tecnología  e Innovación  de Medellín–Secretaría  de  Inclusión  Social Familia y Derechos Humanos - y la Empresa Social del Estado Hospital Mental de Antioquia María Upegui – HOMO</t>
  </si>
  <si>
    <t xml:space="preserve">Contratación para Apoyo logístico para la realización del “PreceptorShip 2025”, con el fin de mostrar las experiencias en Salud mental a profesionales en Psiquiatría a nivel nacional e internacional y poder aplicarlas en diferentes </t>
  </si>
  <si>
    <t>: Prestar servicios como Formador de Área para la atención integral a NNA con patología dual, sus familias y de la Unidad de Niñez, dentro de la ejecución del Contrato interadministrativo N. 4600100667 de 2024, celebrado entre la ESE HOSPITAL MENTAL DE ANTIOQUIA y la Secretaria de Inclusión Social, Familia y Derechos Humanos de la Alcaldía de Medellín; 2024   para la Atención con enfoque integral especializado a NNA con Patología Dual</t>
  </si>
  <si>
    <t xml:space="preserve">: Prestar servicios como Auxiliar de enfermería, para la implementación de estrategias enfocadas en promover la salud mental en la juventud del departamento de Antioquia con el programa “JOVENES PA´ LANTE” en cumplimiento a la resolución N° 2025060163139 del 14 de marzo de 2025. </t>
  </si>
  <si>
    <t>: Prestación de servicios como Técnico o tecnólogo administrativo , en el marco de la ejecución del El HOMO, celebró el contrato interadministrativo No. 4600017977 cuyo objeto es: "Prestar los servicios para la implementación,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2022 - 2031.”, con una duración de siete (7) meses, sin exceder el 31 de octubre de 2025</t>
  </si>
  <si>
    <t>Prestación de servicios como AUXILIAR AREA DE LA SALUD para desarrollar las actividades en el marco del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</si>
  <si>
    <t>Prestar servicios de mantenimiento preventivo y correctivo de los equipos y red de bafles del servicio de audio interno instalados en el nuevo edificio del Hospital Mental de Antioquia María Upegui –HOMO</t>
  </si>
  <si>
    <t>CONVENIO MUJERES HOGAR</t>
  </si>
  <si>
    <t>2025CPSP314</t>
  </si>
  <si>
    <t>JAQUELINE VILLA TRUJILLO</t>
  </si>
  <si>
    <t>2025CPSP315</t>
  </si>
  <si>
    <t xml:space="preserve">CRISTINA MATILDE VALENCIA GIRALDO </t>
  </si>
  <si>
    <t>2025CPSP316</t>
  </si>
  <si>
    <t>ANNETTE CAROLINA QUINTERO GARCIA</t>
  </si>
  <si>
    <t>2025CPSP317</t>
  </si>
  <si>
    <t>MONICA LILIANA CARRILLO ARIAS</t>
  </si>
  <si>
    <t>2025CPSP318</t>
  </si>
  <si>
    <t>CLAUDIA PATRICIA MONSALVE ARBOLEDA</t>
  </si>
  <si>
    <t>2025CPSP319</t>
  </si>
  <si>
    <t>DEISY ALEJANDRA RENDON SALAZAR</t>
  </si>
  <si>
    <t>2025CPSP320</t>
  </si>
  <si>
    <t>GLORIA ISABEL GAITAN TRUJILLO</t>
  </si>
  <si>
    <t>2025CPSP321</t>
  </si>
  <si>
    <t xml:space="preserve">RITA MARCELA OCAMPO PEREZ  </t>
  </si>
  <si>
    <t>2025CPSP322</t>
  </si>
  <si>
    <t>ISABEL CRISTINA MONTOYA GARCES</t>
  </si>
  <si>
    <t>2025CPSP323</t>
  </si>
  <si>
    <t>XIOMARA VELEZ ESTRADA</t>
  </si>
  <si>
    <t>2025CPSP324</t>
  </si>
  <si>
    <t>GLORIA NANCY MARIN GOMEZ</t>
  </si>
  <si>
    <t>2025CPSP325</t>
  </si>
  <si>
    <t>XIOMARA YELENA CARDONA VARGAS</t>
  </si>
  <si>
    <t>2025CPSP326</t>
  </si>
  <si>
    <t>SANDRA PATRICIA MORALES CARDONA</t>
  </si>
  <si>
    <t>2025CPSP327</t>
  </si>
  <si>
    <t>JUAN CARLOS TRUJILLO LONDOÑO</t>
  </si>
  <si>
    <t>2025CPSP328</t>
  </si>
  <si>
    <t>DANIELA PATRICIA MANRIQUE CANTILLO</t>
  </si>
  <si>
    <t>2025CPSP329</t>
  </si>
  <si>
    <t>HILDA VICTORIA CARDONA RAMIREZ</t>
  </si>
  <si>
    <t>2025CPSP330</t>
  </si>
  <si>
    <t>ARACELLY MEDINA HERNANDEZ</t>
  </si>
  <si>
    <t>2025CPSP331</t>
  </si>
  <si>
    <t>NATALIA ARANGO BEDOYA</t>
  </si>
  <si>
    <t>2025CPSP332</t>
  </si>
  <si>
    <t>VALENTINA ARROYAVE MORENO</t>
  </si>
  <si>
    <t>2025CPSP333</t>
  </si>
  <si>
    <t>OLGA LUCIA YEPES LOPEZ</t>
  </si>
  <si>
    <t>2025CPSP335</t>
  </si>
  <si>
    <t>MARIA OFELIA FLOREZ GIRALDO</t>
  </si>
  <si>
    <t>2025CPSP336</t>
  </si>
  <si>
    <t>LUISA FERNANDA SERNA SERNA</t>
  </si>
  <si>
    <t>2025CPSP337</t>
  </si>
  <si>
    <t>VERONICA VIVIANA ARBELAEZ MEJIA</t>
  </si>
  <si>
    <t>2025CPSP338</t>
  </si>
  <si>
    <t>JESSICA ALEJANDRA ARIAS LOAIZA</t>
  </si>
  <si>
    <t>2025CPSP339</t>
  </si>
  <si>
    <t>MARIA ISABEL HERAZO DILSON</t>
  </si>
  <si>
    <t>2025CPSP340</t>
  </si>
  <si>
    <t>CAROLINA TAMAYO MARTINEZ</t>
  </si>
  <si>
    <t>2025CPSP341</t>
  </si>
  <si>
    <t>CLAUDIA MILENA CASTAÑO RUIZ</t>
  </si>
  <si>
    <t>2025CPSP342</t>
  </si>
  <si>
    <t>JAKELINE DAVID ZAPATA</t>
  </si>
  <si>
    <t>2025CPSP343</t>
  </si>
  <si>
    <t>ALEJANDRA TORO MONCADA</t>
  </si>
  <si>
    <t>2025CPSP344</t>
  </si>
  <si>
    <t>MELISA MESA MONTOYA</t>
  </si>
  <si>
    <t>2025CPSP345</t>
  </si>
  <si>
    <t>GLORIA CECILIA CANO ECHEVERRI</t>
  </si>
  <si>
    <t>2025CPSP347</t>
  </si>
  <si>
    <t>LADY KATHERINE PEREZ GONZALEZ</t>
  </si>
  <si>
    <t>2025CPSP349</t>
  </si>
  <si>
    <t xml:space="preserve">MARIANA SEPULVEDA ALVAREZ </t>
  </si>
  <si>
    <t>2025CPSP350</t>
  </si>
  <si>
    <t>MILLER LEIDY ERAZO HIDALGO</t>
  </si>
  <si>
    <t>2025CPSP351</t>
  </si>
  <si>
    <t>ELIZA KRATC GIL</t>
  </si>
  <si>
    <t>2025CPSP352</t>
  </si>
  <si>
    <t>SANTIAGO TAMAYO ALVAREZ</t>
  </si>
  <si>
    <t>2025CPSP353</t>
  </si>
  <si>
    <t>LINA MARCELA MUÑOZ ZAPATA</t>
  </si>
  <si>
    <t>2025CPSP354</t>
  </si>
  <si>
    <t>DIANA MARCELA DUQUE MONTES</t>
  </si>
  <si>
    <t>2025CPSP355</t>
  </si>
  <si>
    <t>SAHIAN CAMILA LOPEZ GOMEZ</t>
  </si>
  <si>
    <t>2025CPSP356</t>
  </si>
  <si>
    <t>DAVID SANTIAGO VIVARES SERNA</t>
  </si>
  <si>
    <t>2025CPSP357</t>
  </si>
  <si>
    <t>SAMUEL ROLL LOPEZ</t>
  </si>
  <si>
    <t>2025CPSP358</t>
  </si>
  <si>
    <t>ALEXANDRA ISABEL CASTRO LONDOÑO</t>
  </si>
  <si>
    <t>2025CPSP359</t>
  </si>
  <si>
    <t>URIEL DE JESUS OSORIO ARANGO</t>
  </si>
  <si>
    <t>2025CPSP360</t>
  </si>
  <si>
    <t>SANDY JULIETH CADAVID ZUÑIGA</t>
  </si>
  <si>
    <t>2025CPSP361</t>
  </si>
  <si>
    <t>MARIANA CACERES MARTINEZ</t>
  </si>
  <si>
    <t>2025CPSP362</t>
  </si>
  <si>
    <t>JUAN DIEGO RAMIREZ ALVAREZ</t>
  </si>
  <si>
    <t>2025CPSP363</t>
  </si>
  <si>
    <t>JOHAN SEBASTIAN MACHADO HERRERA</t>
  </si>
  <si>
    <t>2025CPSP364</t>
  </si>
  <si>
    <t>JENNIFER  LICETT MAHECHA LOPEZ</t>
  </si>
  <si>
    <t>2025CPSP365</t>
  </si>
  <si>
    <t>ANDREA IBETH LONDOÑO MOLINA</t>
  </si>
  <si>
    <t>2025CPSP366</t>
  </si>
  <si>
    <t>SEBASTIAN MUÑOZ ALVAREZ</t>
  </si>
  <si>
    <t>2025CPSP367</t>
  </si>
  <si>
    <t>ANA CAROLINA CHICA CARVAJAL</t>
  </si>
  <si>
    <t>2025CPSP368</t>
  </si>
  <si>
    <t>YULIANA VÉLEZ GUZMAN</t>
  </si>
  <si>
    <t>Prestación de servicios profesionales para la pedagogía, para la atención integral a NNA con patología dual, dentro de la ejecución del Contrato interadministrativo 4600100667 de 2024 celebrado entre la ESE HOSPITAL MENTAL DE ANTIOQUIA y la Secretaria de Inclusión Social, Familia y Derechos Humanos de la Alcaldía de Medellín</t>
  </si>
  <si>
    <t>Prestación de servicios profesionales para la coordinación general de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</si>
  <si>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 xml:space="preserve">Prestación de servicios profesionales para la valoración y seguimiento nutricional de los beneficiarios de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 </t>
  </si>
  <si>
    <r>
      <t xml:space="preserve">Prestación de servicios como </t>
    </r>
    <r>
      <rPr>
        <sz val="12"/>
        <color rgb="FF000000"/>
        <rFont val="Arial Narrow"/>
        <family val="2"/>
      </rPr>
      <t>ABOGADA</t>
    </r>
    <r>
      <rPr>
        <sz val="12"/>
        <color theme="1"/>
        <rFont val="Arial Narrow"/>
        <family val="2"/>
      </rPr>
      <t xml:space="preserve"> </t>
    </r>
    <r>
      <rPr>
        <sz val="12"/>
        <color rgb="FF000000"/>
        <rFont val="Arial Narrow"/>
        <family val="2"/>
      </rPr>
      <t>para desarrollar las actividades en el marco del</t>
    </r>
    <r>
      <rPr>
        <sz val="12"/>
        <color theme="1"/>
        <rFont val="Arial Narrow"/>
        <family val="2"/>
      </rPr>
      <t xml:space="preserve">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</si>
  <si>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r>
      <t>P</t>
    </r>
    <r>
      <rPr>
        <sz val="11"/>
        <color theme="1"/>
        <rFont val="Arial Narrow"/>
        <family val="2"/>
      </rPr>
      <t xml:space="preserve">restación de servicios como </t>
    </r>
    <r>
      <rPr>
        <sz val="11"/>
        <color rgb="FF000000"/>
        <rFont val="Calibri"/>
        <family val="2"/>
        <scheme val="minor"/>
      </rPr>
      <t>TRABAJADORA SOCIAL</t>
    </r>
    <r>
      <rPr>
        <sz val="12"/>
        <color theme="1"/>
        <rFont val="Arial Narrow"/>
        <family val="2"/>
      </rPr>
      <t xml:space="preserve"> </t>
    </r>
    <r>
      <rPr>
        <sz val="11"/>
        <color rgb="FF000000"/>
        <rFont val="Arial Narrow"/>
        <family val="2"/>
      </rPr>
      <t>para desarrollar las actividades en el marco del</t>
    </r>
    <r>
      <rPr>
        <sz val="11"/>
        <color theme="1"/>
        <rFont val="Arial Narrow"/>
        <family val="2"/>
      </rPr>
      <t xml:space="preserve"> contrato interadministrativo </t>
    </r>
    <r>
      <rPr>
        <sz val="12"/>
        <color theme="1"/>
        <rFont val="Arial Narrow"/>
        <family val="2"/>
      </rPr>
      <t>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</si>
  <si>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r>
      <t xml:space="preserve">Prestación de servicios como </t>
    </r>
    <r>
      <rPr>
        <sz val="12.5"/>
        <color rgb="FF000000"/>
        <rFont val="Arial Narrow"/>
        <family val="2"/>
      </rPr>
      <t>NUTRICIONISTA</t>
    </r>
    <r>
      <rPr>
        <sz val="12.5"/>
        <color theme="1"/>
        <rFont val="Arial Narrow"/>
        <family val="2"/>
      </rPr>
      <t xml:space="preserve"> </t>
    </r>
    <r>
      <rPr>
        <sz val="12.5"/>
        <color rgb="FF000000"/>
        <rFont val="Arial Narrow"/>
        <family val="2"/>
      </rPr>
      <t>para desarrollar las actividades en el marco del</t>
    </r>
    <r>
      <rPr>
        <sz val="12.5"/>
        <color theme="1"/>
        <rFont val="Arial Narrow"/>
        <family val="2"/>
      </rPr>
      <t xml:space="preserve">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</si>
  <si>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r>
      <t>P</t>
    </r>
    <r>
      <rPr>
        <sz val="11"/>
        <color theme="1"/>
        <rFont val="Arial Narrow"/>
        <family val="2"/>
      </rPr>
      <t xml:space="preserve">restación de servicios como </t>
    </r>
    <r>
      <rPr>
        <sz val="11"/>
        <color rgb="FF000000"/>
        <rFont val="Calibri"/>
        <family val="2"/>
        <scheme val="minor"/>
      </rPr>
      <t>PROFESIONAL DE APOYO</t>
    </r>
    <r>
      <rPr>
        <sz val="12"/>
        <color theme="1"/>
        <rFont val="Arial Narrow"/>
        <family val="2"/>
      </rPr>
      <t xml:space="preserve"> ADMINISTRATIVO </t>
    </r>
    <r>
      <rPr>
        <sz val="11"/>
        <color rgb="FF000000"/>
        <rFont val="Arial Narrow"/>
        <family val="2"/>
      </rPr>
      <t>para desarrollar las actividades en el marco del</t>
    </r>
    <r>
      <rPr>
        <sz val="11"/>
        <color theme="1"/>
        <rFont val="Arial Narrow"/>
        <family val="2"/>
      </rPr>
      <t xml:space="preserve"> contrato interadministrativo </t>
    </r>
    <r>
      <rPr>
        <sz val="12"/>
        <color theme="1"/>
        <rFont val="Arial Narrow"/>
        <family val="2"/>
      </rPr>
      <t>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</si>
  <si>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t>Prestación de servicios como ABOGADA para desarrollar las actividades en el marco del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</si>
  <si>
    <t>Prestación de servicios como PSICOLOGA para desarrollar las actividades en el marco del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</si>
  <si>
    <r>
      <t xml:space="preserve">Prestación de servicios como </t>
    </r>
    <r>
      <rPr>
        <sz val="11"/>
        <color rgb="FF000000"/>
        <rFont val="Arial Narrow"/>
        <family val="2"/>
      </rPr>
      <t>PSICOLOGA NNA</t>
    </r>
    <r>
      <rPr>
        <sz val="11"/>
        <color theme="1"/>
        <rFont val="Arial Narrow"/>
        <family val="2"/>
      </rPr>
      <t xml:space="preserve"> </t>
    </r>
    <r>
      <rPr>
        <sz val="11"/>
        <color rgb="FF000000"/>
        <rFont val="Arial Narrow"/>
        <family val="2"/>
      </rPr>
      <t>para desarrollar las actividades en el marco del</t>
    </r>
    <r>
      <rPr>
        <sz val="11"/>
        <color theme="1"/>
        <rFont val="Arial Narrow"/>
        <family val="2"/>
      </rPr>
      <t xml:space="preserve">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</si>
  <si>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r>
      <t>P</t>
    </r>
    <r>
      <rPr>
        <sz val="11"/>
        <color theme="1"/>
        <rFont val="Arial Narrow"/>
        <family val="2"/>
      </rPr>
      <t xml:space="preserve">restación de servicios como </t>
    </r>
    <r>
      <rPr>
        <sz val="12"/>
        <color theme="1"/>
        <rFont val="Arial Narrow"/>
        <family val="2"/>
      </rPr>
      <t xml:space="preserve">PROFESIONAL EN </t>
    </r>
    <r>
      <rPr>
        <sz val="11"/>
        <color rgb="FF000000"/>
        <rFont val="Calibri"/>
        <family val="2"/>
        <scheme val="minor"/>
      </rPr>
      <t>PEDAGOGIA</t>
    </r>
    <r>
      <rPr>
        <sz val="12"/>
        <color theme="1"/>
        <rFont val="Arial Narrow"/>
        <family val="2"/>
      </rPr>
      <t xml:space="preserve"> </t>
    </r>
    <r>
      <rPr>
        <sz val="11"/>
        <color rgb="FF000000"/>
        <rFont val="Arial Narrow"/>
        <family val="2"/>
      </rPr>
      <t>para desarrollar las actividades en el marco del</t>
    </r>
    <r>
      <rPr>
        <sz val="11"/>
        <color theme="1"/>
        <rFont val="Arial Narrow"/>
        <family val="2"/>
      </rPr>
      <t xml:space="preserve"> contrato interadministrativo </t>
    </r>
    <r>
      <rPr>
        <sz val="12"/>
        <color theme="1"/>
        <rFont val="Arial Narrow"/>
        <family val="2"/>
      </rPr>
      <t>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</si>
  <si>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t>Prestación de servicios como PROFESIONAL EN TRABAJO SOCIAL PARA EL ACOMPAÑAMIENTO Y SEGUIMIENTO A LAS MEDIDAS DE ATENCIÓN MODALIDAD SUBSIDIO MONETARIO para desarrollar las actividades en el marco del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</si>
  <si>
    <t>Prestar servicios profesionales en psicología clínica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dual</t>
  </si>
  <si>
    <t>Prestación de servicios profesionales especializados en psiquiatría para  la ejecución del Contrato interadministrativo 4600100667 de 2024, celebrado entre la ESE HOSPITAL MENTAL DE ANTIOQUIA y la Secretaria de Inclusión Social, Familia y Derechos Humanos de la Alcaldía de Medellín; para la atención con enfoque integral especializado a NNA con patología dua</t>
  </si>
  <si>
    <t>Prestación de servicios profesionales para realizar la gestión de la información en el marco de la ejecución del Contrato interadministrativo N. 4600100667 de 2024, celebrado entre la ESE HOSPITAL MENTAL DE ANTIOQUIA y la Secretaria de Inclusión Social, Familia y Derechos Humanos de la Alcaldía de Medellín; para la Atención con enfoque integral especializado a NNA con Patología Dual</t>
  </si>
  <si>
    <t>Prestación de servicios profesionales como Trabajador (a) Social o desarrollo familiar para la ejecución del Contrato interadministrativo No. 4600100667 de 2024, para la atención con enfoque integral especializado a NNA con patología dual</t>
  </si>
  <si>
    <r>
      <t>P</t>
    </r>
    <r>
      <rPr>
        <sz val="11"/>
        <color theme="1"/>
        <rFont val="Arial Narrow"/>
        <family val="2"/>
      </rPr>
      <t xml:space="preserve">restación de servicios como </t>
    </r>
    <r>
      <rPr>
        <sz val="12"/>
        <color theme="1"/>
        <rFont val="Arial Narrow"/>
        <family val="2"/>
      </rPr>
      <t>PROFESIONAL DE DEPORTES Y RECREACIÓN</t>
    </r>
    <r>
      <rPr>
        <sz val="11"/>
        <color rgb="FF000000"/>
        <rFont val="Calibri"/>
        <family val="2"/>
        <scheme val="minor"/>
      </rPr>
      <t xml:space="preserve"> </t>
    </r>
    <r>
      <rPr>
        <sz val="11"/>
        <color rgb="FF000000"/>
        <rFont val="Arial Narrow"/>
        <family val="2"/>
      </rPr>
      <t>para desarrollar las actividades en el marco del</t>
    </r>
    <r>
      <rPr>
        <sz val="11"/>
        <color theme="1"/>
        <rFont val="Arial Narrow"/>
        <family val="2"/>
      </rPr>
      <t xml:space="preserve"> contrato interadministrativo </t>
    </r>
    <r>
      <rPr>
        <sz val="12"/>
        <color theme="1"/>
        <rFont val="Arial Narrow"/>
        <family val="2"/>
      </rPr>
      <t>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</si>
  <si>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t>Prestación de servicios como PROFESIONAL PARA GESTION DE OPORTUNIDADES LABORALES para desarrollar las actividades en el marco del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</si>
  <si>
    <r>
      <t xml:space="preserve">: </t>
    </r>
    <r>
      <rPr>
        <sz val="12"/>
        <color theme="1"/>
        <rFont val="Arial Narrow"/>
        <family val="2"/>
      </rPr>
      <t>P</t>
    </r>
    <r>
      <rPr>
        <sz val="11"/>
        <color theme="1"/>
        <rFont val="Arial Narrow"/>
        <family val="2"/>
      </rPr>
      <t xml:space="preserve">restación de servicios como </t>
    </r>
    <r>
      <rPr>
        <sz val="11"/>
        <color rgb="FF000000"/>
        <rFont val="Calibri"/>
        <family val="2"/>
        <scheme val="minor"/>
      </rPr>
      <t xml:space="preserve">APOYO LOGISTICO Y ADMINISTRAVO </t>
    </r>
    <r>
      <rPr>
        <sz val="11"/>
        <color rgb="FF000000"/>
        <rFont val="Arial Narrow"/>
        <family val="2"/>
      </rPr>
      <t>para desarrollar las actividades en el marco del</t>
    </r>
    <r>
      <rPr>
        <sz val="11"/>
        <color theme="1"/>
        <rFont val="Arial Narrow"/>
        <family val="2"/>
      </rPr>
      <t xml:space="preserve"> contrato interadministrativo </t>
    </r>
    <r>
      <rPr>
        <sz val="11"/>
        <color rgb="FF000000"/>
        <rFont val="Arial Narrow"/>
        <family val="2"/>
      </rPr>
      <t>para desarrollar las actividades en el marco del</t>
    </r>
    <r>
      <rPr>
        <sz val="11"/>
        <color theme="1"/>
        <rFont val="Arial Narrow"/>
        <family val="2"/>
      </rPr>
      <t xml:space="preserve"> contrato interadministrativo </t>
    </r>
    <r>
      <rPr>
        <sz val="12"/>
        <color theme="1"/>
        <rFont val="Arial Narrow"/>
        <family val="2"/>
      </rPr>
      <t>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</si>
  <si>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r>
      <t xml:space="preserve">: </t>
    </r>
    <r>
      <rPr>
        <sz val="12"/>
        <color theme="1"/>
        <rFont val="Arial Narrow"/>
        <family val="2"/>
      </rPr>
      <t>P</t>
    </r>
    <r>
      <rPr>
        <sz val="11"/>
        <color theme="1"/>
        <rFont val="Arial Narrow"/>
        <family val="2"/>
      </rPr>
      <t xml:space="preserve">restación de servicios como </t>
    </r>
    <r>
      <rPr>
        <sz val="11"/>
        <color rgb="FF000000"/>
        <rFont val="Calibri"/>
        <family val="2"/>
        <scheme val="minor"/>
      </rPr>
      <t>TRABAJADORA SOCIAL</t>
    </r>
    <r>
      <rPr>
        <sz val="12"/>
        <color theme="1"/>
        <rFont val="Arial Narrow"/>
        <family val="2"/>
      </rPr>
      <t xml:space="preserve"> </t>
    </r>
    <r>
      <rPr>
        <sz val="11"/>
        <color rgb="FF000000"/>
        <rFont val="Arial Narrow"/>
        <family val="2"/>
      </rPr>
      <t>para desarrollar las actividades en el marco del</t>
    </r>
    <r>
      <rPr>
        <sz val="11"/>
        <color theme="1"/>
        <rFont val="Arial Narrow"/>
        <family val="2"/>
      </rPr>
      <t xml:space="preserve"> contrato interadministrativo </t>
    </r>
    <r>
      <rPr>
        <sz val="12"/>
        <color theme="1"/>
        <rFont val="Arial Narrow"/>
        <family val="2"/>
      </rPr>
      <t>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</si>
  <si>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r>
      <t>:</t>
    </r>
    <r>
      <rPr>
        <sz val="12"/>
        <color theme="1"/>
        <rFont val="Arial Narrow"/>
        <family val="2"/>
      </rPr>
      <t xml:space="preserve"> Prestación de servicios como PROFESIONAL PARA LA GESTIÓN Y SEGUIMIENTO MEDIDAS DE ATENCIÓN EN MODALIDAD SUBSIDIO MONETARIO </t>
    </r>
    <r>
      <rPr>
        <sz val="12"/>
        <color rgb="FF000000"/>
        <rFont val="Arial Narrow"/>
        <family val="2"/>
      </rPr>
      <t>para desarrollar las actividades en el marco del</t>
    </r>
    <r>
      <rPr>
        <sz val="12"/>
        <color theme="1"/>
        <rFont val="Arial Narrow"/>
        <family val="2"/>
      </rPr>
      <t xml:space="preserve">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r>
  </si>
  <si>
    <t>Solicitud de contrato de prestación de servicios profesionales para diseñar, implementar y mantener un sistema de gestión integral, basado en el Modelo Integrado de Planeación y Gestión (MIPG) Formulación, presentación, radicación y ejecución de proyectos de inversión pública y realización de seguimiento  e informes de los mismos .con el fin de promover la mejora continua de los procesos, la eficiencia operativa y la satisfacción de los usuarios, cumpliendo con los estándares de calidad ISO en la E.S.E. Hospital Mental de Antioquia María Upegui – HOMO</t>
  </si>
  <si>
    <t>Prestación de servicios profesionales especializados en Psiquiatría, de acuerdo a las necesidades de la ESE Hospital Mental de Antioquia María Upegu</t>
  </si>
  <si>
    <r>
      <t xml:space="preserve">Prestación de servicios como Profesional Psicologo (a), en el marco de la ejecución del </t>
    </r>
    <r>
      <rPr>
        <sz val="12"/>
        <color theme="1"/>
        <rFont val="Arial Narrow"/>
        <family val="2"/>
      </rPr>
      <t>El HOMO, celebró el contrato interadministrativo No. 4600017977 cuyo objeto es: "Prestar los servicios para la implementación,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2022 - 2031.”, con una duración de siete (7) meses, sin exceder el 31 de octubre de 202</t>
    </r>
  </si>
  <si>
    <r>
      <t xml:space="preserve">: </t>
    </r>
    <r>
      <rPr>
        <sz val="11"/>
        <color theme="1"/>
        <rFont val="Arial Narrow"/>
        <family val="2"/>
      </rPr>
      <t>Prestación de servicios como Profesional en trabajo social , en el marco de la ejecución del El HOMO, celebró el contrato interadministrativo No. 4600017977 cuyo objeto es: "Prestar los servicios para la implementación,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2022 - 2031.”, con una duración de siete (7) meses, sin exceder el 31 de octubre de 2025</t>
    </r>
  </si>
  <si>
    <t>Prestación de servicios como MEDICA GENERAL para desarrollar las actividades en el marco del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</si>
  <si>
    <t>Prestación de Servicios Profesionales para la depuración de la deuda presunta con los fondos de pensiones y corrección de historias laborales de los empleados ESE Hospital Mental de Antioquia María Upegui</t>
  </si>
  <si>
    <r>
      <t xml:space="preserve">Prestación de servicios como Profesional especializado para suicidio y violencias interpersonales, en el marco de la ejecución del contrato interadministrativo No. 4600018030, suscrito con la Secretaría de Salud e Inclusión Social de Antioquia, cuyo objeto es: </t>
    </r>
    <r>
      <rPr>
        <sz val="12"/>
        <color theme="1"/>
        <rFont val="Arial Narrow"/>
        <family val="2"/>
      </rPr>
      <t>“</t>
    </r>
    <r>
      <rPr>
        <sz val="11"/>
        <color theme="1"/>
        <rFont val="Arial"/>
        <family val="2"/>
      </rPr>
      <t>APOYAR LA PROMOCIÓN, PROTECCIÓN, PREVENCIÓN E INCLUSIÓN DE LA SALUD MENTAL PARA TODOS POR CURSO DE VIDA Y ENTORNOS, DANDO CUMPLIMIENTO A LA NORMATIVIDAD COLOMBIANA Y LA POLÍTICA PÚBLICA DE SALUD MENTAL Y PREVENCIÓN DE LAS ADICCIONES DEL DEPARTAMENTO DE ANTIOQUIA – ORDENANZA 041 de 2022-2040</t>
    </r>
  </si>
  <si>
    <t>Prestación de servicios como Psicólogo, en el marco de la ejecución del contrato interadministrativo No. 4600018030, suscrito con la Secretaría de Salud e Inclusión Social de Antioquia, cuyo objeto es: “APOYAR LA PROMOCIÓN, PROTECCIÓN, PREVENCIÓN E INCLUSIÓN DE LA SALUD MENTAL PARA TODOS POR CURSO DE VIDA Y ENTORNOS, DANDO CUMPLIMIENTO A LA NORMATIVIDAD COLOMBIANA Y LA POLÍTICA PÚBLICA DE SALUD MENTAL Y PREVENCIÓN DE LAS ADICCIONES DEL DEPARTAMENTO DE ANTIOQUIA – ORDENANZA 041 de 2022-2040</t>
  </si>
  <si>
    <t>“Prestación de servicios como Asesor departamental en comportamiento suicida y violencias, en el marco de la ejecución del contrato interadministrativo No. 4600018030, suscrito con la Secretaría de Salud e Inclusión Social de Antioquia, cuyo objeto es: “APOYAR LA PROMOCIÓN, PROTECCIÓN, PREVENCIÓN E INCLUSIÓN DE LA SALUD MENTAL PARA TODOS POR CURSO DE VIDA Y ENTORNOS, DANDO CUMPLIMIENTO A LA NORMATIVIDAD COLOMBIANA Y LA POLÍTICA PÚBLICA DE SALUD MENTAL Y PREVENCIÓN DE LAS ADICCIONES DEL DEPARTAMENTO DE ANTIOQUIA – ORDENANZA 041 de 2022-2040</t>
  </si>
  <si>
    <r>
      <t xml:space="preserve">Prestación de servicios como Asesor departamental de política pública en salud mental, en el marco de la ejecución del contrato interadministrativo No. 4600018030, suscrito con la Secretaría de Salud e Inclusión Social de Antioquia, cuyo objeto es: </t>
    </r>
    <r>
      <rPr>
        <sz val="12"/>
        <color theme="1"/>
        <rFont val="Arial Narrow"/>
        <family val="2"/>
      </rPr>
      <t>“</t>
    </r>
    <r>
      <rPr>
        <sz val="11"/>
        <color theme="1"/>
        <rFont val="Arial"/>
        <family val="2"/>
      </rPr>
      <t>APOYAR LA PROMOCIÓN, PROTECCIÓN, PREVENCIÓN E INCLUSIÓN DE LA SALUD MENTAL PARA TODOS POR CURSO DE VIDA Y ENTORNOS, DANDO CUMPLIMIENTO A LA NORMATIVIDAD COLOMBIANA Y LA POLÍTICA PÚBLICA DE SALUD MENTAL Y PREVENCIÓN DE LAS ADICCIONES DEL DEPARTAMENTO DE ANTIOQUIA – ORDENANZA 041 de 2022-2040</t>
    </r>
  </si>
  <si>
    <t>Prestación de servicios como Asesor departamental en comportamiento suicida y violencias, en el marco de la ejecución del contrato interadministrativo No. 4600018030, suscrito con la Secretaría de Salud e Inclusión Social de Antioquia, cuyo objeto es: “APOYAR LA PROMOCIÓN, PROTECCIÓN, PREVENCIÓN E INCLUSIÓN DE LA SALUD MENTAL PARA TODOS POR CURSO DE VIDA Y ENTORNOS, DANDO CUMPLIMIENTO A LA NORMATIVIDAD COLOMBIANA Y LA POLÍTICA PÚBLICA DE SALUD MENTAL Y PREVENCIÓN DE LAS ADICCIONES DEL DEPARTAMENTO DE ANTIOQUIA – ORDENANZA 041 de 2022-2040</t>
  </si>
  <si>
    <t>: Prestación de servicios como Asesor departamental en comportamiento suicida y violencias, en el marco de la ejecución del contrato interadministrativo No. 4600018030, suscrito con la Secretaría de Salud e Inclusión Social de Antioquia, cuyo objeto es: “APOYAR LA PROMOCIÓN, PROTECCIÓN, PREVENCIÓN E INCLUSIÓN DE LA SALUD MENTAL PARA TODOS POR CURSO DE VIDA Y ENTORNOS, DANDO CUMPLIMIENTO A LA NORMATIVIDAD COLOMBIANA Y LA POLÍTICA PÚBLICA DE SALUD MENTAL Y PREVENCIÓN DE LAS ADICCIONES DEL DEPARTAMENTO DE ANTIOQUIA – ORDENANZA 041 de 2022-2040</t>
  </si>
  <si>
    <t>Prestación de servicios como Psicólogo o Trabajador social (Coordinador) (a), en el marco de la ejecución del contrato interadministrativo No. 4600017977  cuyo objeto es: "Prestar los servicios  para  la implementación,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  2031.</t>
  </si>
  <si>
    <t>Prestación de servicios como Profesional Psicologo (a), en el marco de la ejecución del El HOMO, celebró el contrato interadministrativo No. 4600017977 cuyo objeto es: "Prestar los servicios para la implementación, monitoreo y seguimiento del Plan de las intervenciones Colectivas de la Secretaría de Salud e inclusión Social del departamento de Antioquia mediante la realización de servicios de promoción de la salud y gestión del riesgo en el marco del Plan Decenal de Salud Pública 2022 - 2031</t>
  </si>
  <si>
    <r>
      <t xml:space="preserve">Prestación de servicios como Asesor departamental en comportamiento suicida y violencias, en el marco de la ejecución del contrato interadministrativo No. 4600018030, suscrito con la Secretaría de Salud e Inclusión Social de Antioquia, cuyo objeto es: </t>
    </r>
    <r>
      <rPr>
        <sz val="12"/>
        <color theme="1"/>
        <rFont val="Arial Narrow"/>
        <family val="2"/>
      </rPr>
      <t>“</t>
    </r>
    <r>
      <rPr>
        <sz val="11"/>
        <color theme="1"/>
        <rFont val="Arial"/>
        <family val="2"/>
      </rPr>
      <t>APOYAR LA PROMOCIÓN, PROTECCIÓN, PREVENCIÓN E INCLUSIÓN DE LA SALUD MENTAL PARA TODOS POR CURSO DE VIDA Y ENTORNOS, DANDO CUMPLIMIENTO A LA NORMATIVIDAD COLOMBIANA Y LA POLÍTICA PÚBLICA DE SALUD MENTAL Y PREVENCIÓN DE LAS ADICCIONES DEL DEPARTAMENTO DE ANTIOQUIA – ORDENANZA 041 de 2022-2040</t>
    </r>
  </si>
  <si>
    <t>Prestación de servicios como Asesor departamental de política pública en salud mental, en el marco de la ejecución del contrato interadministrativo No. 4600018030, suscrito con la Secretaría de Salud e Inclusión Social de Antioquia, cuyo objeto es: “APOYAR LA PROMOCIÓN, PROTECCIÓN, PREVENCIÓN E INCLUSIÓN DE LA SALUD MENTAL PARA TODOS POR CURSO DE VIDA Y ENTORNOS, DANDO CUMPLIMIENTO A LA NORMATIVIDAD COLOMBIANA Y LA POLÍTICA PÚBLICA DE SALUD MENTAL Y PREVENCIÓN DE LAS ADICCIONES DEL DEPARTAMENTO DE ANTIOQUIA – ORDENANZA 041 de 2022-2040</t>
  </si>
  <si>
    <r>
      <t>Prestación de servicios como Asesor departamental de política pública en salud mental, en el marco de la ejecución del contrato interadministrativo No. 4600018030, suscrito con la Secretaría de Salud e Inclusión Social de Antioquia, cuyo objeto es: “APOYAR LA PROMOCIÓN, PROTECCIÓN, PREVENCIÓN E INCLUSIÓN DE LA SALUD MENTAL PARA TODOS POR CURSO DE VIDA Y ENTORNOS, DANDO CUMPLIMIENTO A LA NORMATIVIDAD COLOMBIANA Y LA POLÍTICA PÚBLICA DE SALUD MENTAL Y PREVENCIÓN DE LAS ADICCIONES DEL DEPARTAMENTO DE ANTIOQUIA – ORDENANZA 041 de 2022-2040.”</t>
    </r>
    <r>
      <rPr>
        <sz val="11.5"/>
        <color theme="1"/>
        <rFont val="Arial Narrow"/>
        <family val="2"/>
      </rPr>
      <t xml:space="preserve">. </t>
    </r>
    <r>
      <rPr>
        <sz val="11.5"/>
        <color rgb="FF000000"/>
        <rFont val="Arial Narrow"/>
        <family val="2"/>
      </rPr>
      <t xml:space="preserve"> </t>
    </r>
  </si>
  <si>
    <t>Prestación de servicios como PROFESIONAL ESPECIALIZADA - COORDINADORA para desarrollar las actividades en el marco del contrato interadministrativo contrato N° 4600018087 de 2025 con la Gobernación de Antioquia, el cual tiene como objeto: “Realizar servicios de protección, acogida temporal, atención biopsicosocial y jurídica a las mujeres víctima de violencia de género y su grupo familiar en caso de así requerirse</t>
  </si>
  <si>
    <t>CONVENI MUJERES HOGARES</t>
  </si>
  <si>
    <t>2025CABS019</t>
  </si>
  <si>
    <t>CONTROL GRUPO EMPRESARIAL S.A.S.</t>
  </si>
  <si>
    <t>Suministro de alimentación para las beneficiarias de los hogares de protección de mujeres víctimas de la violencia de género y su grupo familiar beneficiado que opera con la ESE Hospital Mental de Antioquia María Upegui – HOMO</t>
  </si>
  <si>
    <t>JUNIO DE  2025</t>
  </si>
  <si>
    <r>
      <t xml:space="preserve">TOTAL CONTRATACION VIGENCIA 01 DE JUNIO A  30 DE JUNIO DE 2025     </t>
    </r>
    <r>
      <rPr>
        <sz val="14"/>
        <color theme="9" tint="-0.499984740745262"/>
        <rFont val="Cambria"/>
        <family val="1"/>
      </rPr>
      <t xml:space="preserve">(No se incluye el valor que se recibe por arrendamiento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</si>
</sst>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_-;\-&quot;$&quot;\ * #,##0_-;_-&quot;$&quot;\ * &quot;-&quot;??_-;_-@_-"/>
    <numFmt numFmtId="167" formatCode="[$$-240A]\ #,##0;[Red][$$-240A]\ #,##0"/>
    <numFmt numFmtId="168" formatCode="_-[$$-240A]\ * #,##0_-;\-[$$-240A]\ * #,##0_-;_-[$$-240A]\ * &quot;-&quot;??_-;_-@_-"/>
    <numFmt numFmtId="169" formatCode="d/m/yyyy"/>
    <numFmt numFmtId="170" formatCode="_-&quot;$&quot;\ * #,##0_-;\-&quot;$&quot;\ * #,##0_-;_-&quot;$&quot;\ * &quot;-&quot;??_-;_-@"/>
  </numFmts>
  <fonts count="43" x14ac:knownFonts="1">
    <font>
      <sz val="11"/>
      <color theme="1"/>
      <name val="Calibri"/>
      <family val="2"/>
      <scheme val="minor"/>
    </font>
    <font>
      <sz val="11"/>
      <color theme="1"/>
      <name val="Calibri"/>
      <family val="2"/>
      <scheme val="minor"/>
    </font>
    <font>
      <sz val="10"/>
      <name val="Arial"/>
      <family val="2"/>
    </font>
    <font>
      <sz val="8"/>
      <name val="Arial"/>
      <family val="2"/>
    </font>
    <font>
      <sz val="8"/>
      <color indexed="81"/>
      <name val="Arial Narrow"/>
      <family val="2"/>
    </font>
    <font>
      <sz val="9"/>
      <color indexed="81"/>
      <name val="Tahoma"/>
      <family val="2"/>
    </font>
    <font>
      <sz val="16"/>
      <color theme="1"/>
      <name val="Arial"/>
      <family val="2"/>
    </font>
    <font>
      <b/>
      <sz val="10"/>
      <name val="Arial Narrow"/>
      <family val="2"/>
    </font>
    <font>
      <sz val="10"/>
      <name val="Arial Narrow"/>
      <family val="2"/>
    </font>
    <font>
      <b/>
      <sz val="18"/>
      <name val="Calibri"/>
      <family val="2"/>
      <scheme val="minor"/>
    </font>
    <font>
      <sz val="11"/>
      <color theme="1"/>
      <name val="Arial"/>
      <family val="2"/>
    </font>
    <font>
      <b/>
      <sz val="11"/>
      <color rgb="FF385723"/>
      <name val="Arial"/>
      <family val="2"/>
    </font>
    <font>
      <b/>
      <sz val="14"/>
      <color rgb="FF385723"/>
      <name val="Arial"/>
      <family val="2"/>
    </font>
    <font>
      <sz val="11"/>
      <name val="Calibri"/>
      <family val="2"/>
      <scheme val="minor"/>
    </font>
    <font>
      <b/>
      <sz val="11"/>
      <name val="Calibri"/>
      <family val="2"/>
      <scheme val="minor"/>
    </font>
    <font>
      <sz val="11"/>
      <color theme="1"/>
      <name val="Cambria"/>
      <family val="1"/>
    </font>
    <font>
      <b/>
      <sz val="11"/>
      <color theme="1"/>
      <name val="Calibri"/>
      <family val="2"/>
      <scheme val="minor"/>
    </font>
    <font>
      <b/>
      <sz val="14"/>
      <color rgb="FF385723"/>
      <name val="Cambria"/>
      <family val="1"/>
    </font>
    <font>
      <b/>
      <sz val="14"/>
      <name val="Cambria"/>
      <family val="1"/>
    </font>
    <font>
      <sz val="14"/>
      <color rgb="FF000000"/>
      <name val="Cambria"/>
      <family val="1"/>
    </font>
    <font>
      <sz val="14"/>
      <name val="Cambria"/>
      <family val="1"/>
    </font>
    <font>
      <b/>
      <sz val="14"/>
      <color theme="1"/>
      <name val="Cambria"/>
      <family val="1"/>
    </font>
    <font>
      <sz val="14"/>
      <color rgb="FFFF0000"/>
      <name val="Cambria"/>
      <family val="1"/>
    </font>
    <font>
      <vertAlign val="superscript"/>
      <sz val="14"/>
      <color theme="1"/>
      <name val="Cambria"/>
      <family val="1"/>
    </font>
    <font>
      <b/>
      <sz val="14"/>
      <color theme="9" tint="-0.499984740745262"/>
      <name val="Cambria"/>
      <family val="1"/>
    </font>
    <font>
      <sz val="14"/>
      <color theme="9" tint="-0.499984740745262"/>
      <name val="Cambria"/>
      <family val="1"/>
    </font>
    <font>
      <sz val="11"/>
      <color theme="1"/>
      <name val="Arial Narrow"/>
      <family val="2"/>
    </font>
    <font>
      <sz val="12"/>
      <color theme="1"/>
      <name val="Arial Narrow"/>
      <family val="2"/>
    </font>
    <font>
      <sz val="9"/>
      <color theme="1"/>
      <name val="Arial"/>
      <family val="2"/>
    </font>
    <font>
      <b/>
      <sz val="8"/>
      <name val="Arial"/>
      <family val="2"/>
    </font>
    <font>
      <sz val="11"/>
      <name val="Cambria"/>
      <family val="1"/>
    </font>
    <font>
      <sz val="11"/>
      <color rgb="FF000000"/>
      <name val="Arial Narrow"/>
      <family val="2"/>
    </font>
    <font>
      <b/>
      <sz val="11"/>
      <color theme="1"/>
      <name val="Arial Narrow"/>
      <family val="2"/>
    </font>
    <font>
      <sz val="11.5"/>
      <color theme="1"/>
      <name val="Arial Narrow"/>
      <family val="2"/>
    </font>
    <font>
      <sz val="11.5"/>
      <color rgb="FF000000"/>
      <name val="Arial Narrow"/>
      <family val="2"/>
    </font>
    <font>
      <sz val="12"/>
      <name val="Arial"/>
      <family val="2"/>
    </font>
    <font>
      <sz val="11"/>
      <color theme="1"/>
      <name val="Calibri"/>
      <family val="2"/>
    </font>
    <font>
      <sz val="10.5"/>
      <color theme="1"/>
      <name val="Arial Narrow"/>
      <family val="2"/>
    </font>
    <font>
      <sz val="11"/>
      <color rgb="FF000000"/>
      <name val="Arial"/>
      <family val="2"/>
    </font>
    <font>
      <sz val="12"/>
      <color rgb="FF000000"/>
      <name val="Arial Narrow"/>
      <family val="2"/>
    </font>
    <font>
      <sz val="11"/>
      <color rgb="FF000000"/>
      <name val="Calibri"/>
      <family val="2"/>
      <scheme val="minor"/>
    </font>
    <font>
      <sz val="12.5"/>
      <color theme="1"/>
      <name val="Arial Narrow"/>
      <family val="2"/>
    </font>
    <font>
      <sz val="12.5"/>
      <color rgb="FF000000"/>
      <name val="Arial Narrow"/>
      <family val="2"/>
    </font>
  </fonts>
  <fills count="1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5"/>
      </patternFill>
    </fill>
    <fill>
      <patternFill patternType="solid">
        <fgColor theme="0"/>
        <bgColor theme="0"/>
      </patternFill>
    </fill>
    <fill>
      <patternFill patternType="solid">
        <fgColor theme="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rgb="FFFFFFFF"/>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8">
    <xf numFmtId="0" fontId="0" fillId="0" borderId="0"/>
    <xf numFmtId="0" fontId="2" fillId="0" borderId="0"/>
    <xf numFmtId="16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 fillId="8" borderId="0" applyNumberFormat="0" applyBorder="0" applyAlignment="0" applyProtection="0"/>
  </cellStyleXfs>
  <cellXfs count="223">
    <xf numFmtId="0" fontId="0" fillId="0" borderId="0" xfId="0"/>
    <xf numFmtId="0" fontId="3" fillId="0" borderId="0" xfId="0" applyFont="1" applyFill="1" applyBorder="1"/>
    <xf numFmtId="0" fontId="6" fillId="0" borderId="0" xfId="0" applyFont="1"/>
    <xf numFmtId="3" fontId="6" fillId="0" borderId="0" xfId="0" applyNumberFormat="1" applyFont="1"/>
    <xf numFmtId="0" fontId="3" fillId="0" borderId="0" xfId="0" applyFont="1" applyBorder="1"/>
    <xf numFmtId="0" fontId="3" fillId="0" borderId="0" xfId="0" applyFont="1" applyBorder="1" applyAlignment="1">
      <alignment horizontal="center"/>
    </xf>
    <xf numFmtId="0" fontId="8" fillId="3" borderId="0" xfId="0" applyFont="1" applyFill="1"/>
    <xf numFmtId="0" fontId="8" fillId="3" borderId="0" xfId="0" applyFont="1" applyFill="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xf>
    <xf numFmtId="0" fontId="9" fillId="3" borderId="0" xfId="0" applyFont="1" applyFill="1" applyBorder="1" applyAlignment="1">
      <alignment vertical="center"/>
    </xf>
    <xf numFmtId="0" fontId="10" fillId="0" borderId="0" xfId="0" applyFont="1"/>
    <xf numFmtId="0" fontId="11" fillId="3" borderId="2" xfId="0" applyFont="1" applyFill="1" applyBorder="1" applyAlignment="1">
      <alignment horizontal="center" vertical="center" wrapText="1" readingOrder="1"/>
    </xf>
    <xf numFmtId="0" fontId="11" fillId="3" borderId="0" xfId="0" applyFont="1" applyFill="1" applyBorder="1" applyAlignment="1">
      <alignment horizontal="center" vertical="center" wrapText="1" readingOrder="1"/>
    </xf>
    <xf numFmtId="1" fontId="7" fillId="5" borderId="16" xfId="0" applyNumberFormat="1" applyFont="1" applyFill="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wrapText="1"/>
    </xf>
    <xf numFmtId="0" fontId="15" fillId="0" borderId="0" xfId="0" applyFont="1" applyFill="1" applyBorder="1" applyAlignment="1">
      <alignment horizontal="left" vertical="top"/>
    </xf>
    <xf numFmtId="0" fontId="15" fillId="0" borderId="0" xfId="0" applyFont="1" applyFill="1" applyBorder="1" applyAlignment="1">
      <alignment horizontal="left" vertical="top" wrapText="1"/>
    </xf>
    <xf numFmtId="14" fontId="15" fillId="0" borderId="0" xfId="0" applyNumberFormat="1" applyFont="1" applyFill="1" applyBorder="1" applyAlignment="1">
      <alignment horizontal="left" vertical="top"/>
    </xf>
    <xf numFmtId="0" fontId="17" fillId="3" borderId="2" xfId="0" applyFont="1" applyFill="1" applyBorder="1" applyAlignment="1">
      <alignment horizontal="center" vertical="center" wrapText="1" readingOrder="1"/>
    </xf>
    <xf numFmtId="0" fontId="17" fillId="3" borderId="0" xfId="0" applyFont="1" applyFill="1" applyBorder="1" applyAlignment="1">
      <alignment horizontal="center" vertical="center" wrapText="1" readingOrder="1"/>
    </xf>
    <xf numFmtId="0" fontId="19" fillId="5" borderId="1" xfId="0" applyFont="1" applyFill="1" applyBorder="1" applyAlignment="1">
      <alignment horizontal="left" vertical="center" wrapText="1" readingOrder="1"/>
    </xf>
    <xf numFmtId="0" fontId="19" fillId="3" borderId="1" xfId="0" applyFont="1" applyFill="1" applyBorder="1" applyAlignment="1">
      <alignment horizontal="left" vertical="center" wrapText="1" readingOrder="1"/>
    </xf>
    <xf numFmtId="0" fontId="22" fillId="5" borderId="1" xfId="0" applyFont="1" applyFill="1" applyBorder="1" applyAlignment="1">
      <alignment horizontal="left" vertical="center" wrapText="1" readingOrder="1"/>
    </xf>
    <xf numFmtId="0" fontId="23" fillId="3" borderId="0" xfId="0" applyFont="1" applyFill="1" applyBorder="1" applyAlignment="1">
      <alignment horizontal="center" vertical="center"/>
    </xf>
    <xf numFmtId="0" fontId="21" fillId="3" borderId="0" xfId="0" applyFont="1" applyFill="1" applyBorder="1" applyAlignment="1">
      <alignment horizontal="center" vertical="center"/>
    </xf>
    <xf numFmtId="1" fontId="24" fillId="6" borderId="10" xfId="0" applyNumberFormat="1" applyFont="1" applyFill="1" applyBorder="1" applyAlignment="1">
      <alignment horizontal="center" vertical="center" wrapText="1"/>
    </xf>
    <xf numFmtId="165" fontId="13" fillId="3" borderId="0" xfId="2" applyNumberFormat="1" applyFont="1" applyFill="1"/>
    <xf numFmtId="165" fontId="14" fillId="5" borderId="17" xfId="2" applyNumberFormat="1" applyFont="1" applyFill="1" applyBorder="1" applyAlignment="1">
      <alignment horizontal="center" vertical="center"/>
    </xf>
    <xf numFmtId="165" fontId="13" fillId="0" borderId="0" xfId="2" applyNumberFormat="1" applyFont="1" applyBorder="1"/>
    <xf numFmtId="42" fontId="20" fillId="5" borderId="1" xfId="3" applyFont="1" applyFill="1" applyBorder="1" applyAlignment="1">
      <alignment horizontal="right" vertical="center" wrapText="1"/>
    </xf>
    <xf numFmtId="42" fontId="20" fillId="3" borderId="1" xfId="3" applyFont="1" applyFill="1" applyBorder="1" applyAlignment="1">
      <alignment horizontal="right" vertical="center" wrapText="1"/>
    </xf>
    <xf numFmtId="42" fontId="19" fillId="5" borderId="1" xfId="3" applyFont="1" applyFill="1" applyBorder="1" applyAlignment="1">
      <alignment horizontal="right" vertical="center"/>
    </xf>
    <xf numFmtId="42" fontId="20" fillId="3" borderId="0" xfId="3" applyFont="1" applyFill="1" applyBorder="1" applyAlignment="1">
      <alignment horizontal="center" vertical="center" wrapText="1"/>
    </xf>
    <xf numFmtId="42" fontId="24" fillId="6" borderId="11" xfId="3" applyFont="1" applyFill="1" applyBorder="1" applyAlignment="1">
      <alignment horizontal="right" vertical="center" wrapText="1"/>
    </xf>
    <xf numFmtId="42" fontId="18" fillId="3" borderId="3" xfId="3" applyFont="1" applyFill="1" applyBorder="1" applyAlignment="1">
      <alignment horizontal="right" vertical="center" wrapText="1"/>
    </xf>
    <xf numFmtId="3" fontId="21" fillId="0" borderId="5" xfId="0" applyNumberFormat="1" applyFont="1" applyBorder="1" applyAlignment="1">
      <alignment horizontal="center"/>
    </xf>
    <xf numFmtId="3" fontId="20" fillId="5" borderId="1"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0" fontId="15" fillId="0" borderId="0" xfId="0" applyNumberFormat="1" applyFont="1" applyFill="1" applyBorder="1" applyAlignment="1">
      <alignment horizontal="left" vertical="top"/>
    </xf>
    <xf numFmtId="0" fontId="16" fillId="3" borderId="1" xfId="0" applyFont="1" applyFill="1" applyBorder="1" applyAlignment="1">
      <alignment horizontal="left" vertical="top" wrapText="1"/>
    </xf>
    <xf numFmtId="1" fontId="7" fillId="5" borderId="19" xfId="0" applyNumberFormat="1" applyFont="1" applyFill="1" applyBorder="1" applyAlignment="1">
      <alignment horizontal="center" vertical="center"/>
    </xf>
    <xf numFmtId="0" fontId="7" fillId="5" borderId="20" xfId="0" applyFont="1" applyFill="1" applyBorder="1" applyAlignment="1">
      <alignment horizontal="center" vertical="center"/>
    </xf>
    <xf numFmtId="0" fontId="18" fillId="4" borderId="1" xfId="0" applyFont="1" applyFill="1" applyBorder="1" applyAlignment="1">
      <alignment horizontal="center" vertical="center" wrapText="1" readingOrder="1"/>
    </xf>
    <xf numFmtId="166" fontId="0" fillId="0" borderId="1" xfId="8" applyNumberFormat="1" applyFont="1" applyFill="1" applyBorder="1"/>
    <xf numFmtId="166" fontId="0" fillId="0" borderId="1" xfId="8" applyNumberFormat="1" applyFont="1" applyFill="1" applyBorder="1" applyAlignment="1">
      <alignment wrapText="1"/>
    </xf>
    <xf numFmtId="0" fontId="19" fillId="0" borderId="1" xfId="0" applyFont="1" applyFill="1" applyBorder="1" applyAlignment="1">
      <alignment horizontal="left" vertical="center" wrapText="1" readingOrder="1"/>
    </xf>
    <xf numFmtId="3" fontId="20" fillId="0" borderId="1" xfId="0" applyNumberFormat="1" applyFont="1" applyFill="1" applyBorder="1" applyAlignment="1">
      <alignment horizontal="center" vertical="center" wrapText="1"/>
    </xf>
    <xf numFmtId="42" fontId="20" fillId="0" borderId="1" xfId="3" applyFont="1" applyFill="1" applyBorder="1" applyAlignment="1">
      <alignment horizontal="right" vertical="center" wrapText="1"/>
    </xf>
    <xf numFmtId="42" fontId="6" fillId="0" borderId="0" xfId="0" applyNumberFormat="1" applyFont="1"/>
    <xf numFmtId="0" fontId="3" fillId="0" borderId="0" xfId="0" applyFont="1" applyFill="1" applyBorder="1" applyAlignment="1">
      <alignment horizontal="left" vertical="top"/>
    </xf>
    <xf numFmtId="0" fontId="27" fillId="0" borderId="1" xfId="0" applyFont="1" applyBorder="1" applyAlignment="1">
      <alignment wrapText="1"/>
    </xf>
    <xf numFmtId="0" fontId="0" fillId="0" borderId="1" xfId="0" applyFill="1" applyBorder="1"/>
    <xf numFmtId="14" fontId="0" fillId="0" borderId="1" xfId="0" applyNumberFormat="1" applyFill="1" applyBorder="1"/>
    <xf numFmtId="0" fontId="0" fillId="0" borderId="1" xfId="0" applyFill="1" applyBorder="1" applyAlignment="1">
      <alignment wrapText="1"/>
    </xf>
    <xf numFmtId="0" fontId="26" fillId="0" borderId="1" xfId="0" applyFont="1" applyFill="1" applyBorder="1" applyAlignment="1">
      <alignment wrapText="1"/>
    </xf>
    <xf numFmtId="0" fontId="7" fillId="5" borderId="21" xfId="0" applyFont="1" applyFill="1" applyBorder="1" applyAlignment="1">
      <alignment horizontal="center" vertical="center"/>
    </xf>
    <xf numFmtId="0" fontId="0" fillId="0" borderId="0" xfId="0" applyFill="1"/>
    <xf numFmtId="0" fontId="26" fillId="0" borderId="1" xfId="0" applyFont="1" applyFill="1" applyBorder="1" applyAlignment="1">
      <alignment horizontal="left" vertical="justify" wrapText="1"/>
    </xf>
    <xf numFmtId="0" fontId="7" fillId="5" borderId="1" xfId="0" applyFont="1" applyFill="1" applyBorder="1" applyAlignment="1">
      <alignment horizontal="center" vertical="center" wrapText="1"/>
    </xf>
    <xf numFmtId="0" fontId="8" fillId="0" borderId="0" xfId="0" applyFont="1" applyFill="1"/>
    <xf numFmtId="42" fontId="8" fillId="0" borderId="0" xfId="3" applyFont="1" applyFill="1"/>
    <xf numFmtId="165" fontId="13" fillId="0" borderId="0" xfId="2" applyNumberFormat="1" applyFont="1" applyFill="1"/>
    <xf numFmtId="0" fontId="8" fillId="0" borderId="0" xfId="0" applyFont="1" applyFill="1" applyAlignment="1">
      <alignment horizontal="center" vertical="center" wrapText="1"/>
    </xf>
    <xf numFmtId="0" fontId="16" fillId="0" borderId="1" xfId="27" applyFont="1" applyFill="1" applyBorder="1" applyAlignment="1">
      <alignment horizontal="center" vertical="center" wrapText="1"/>
    </xf>
    <xf numFmtId="42" fontId="16" fillId="0" borderId="1" xfId="3" applyFont="1" applyFill="1" applyBorder="1" applyAlignment="1">
      <alignment horizontal="center" vertical="center" wrapText="1"/>
    </xf>
    <xf numFmtId="166" fontId="16" fillId="0" borderId="1" xfId="3" applyNumberFormat="1" applyFont="1" applyFill="1" applyBorder="1" applyAlignment="1">
      <alignment horizontal="center" vertical="center" wrapText="1"/>
    </xf>
    <xf numFmtId="0" fontId="0" fillId="0" borderId="0" xfId="0" applyFont="1" applyFill="1" applyAlignment="1">
      <alignment wrapText="1"/>
    </xf>
    <xf numFmtId="0" fontId="0" fillId="0" borderId="0" xfId="0" applyFill="1" applyAlignment="1">
      <alignment wrapText="1"/>
    </xf>
    <xf numFmtId="166" fontId="0" fillId="0" borderId="0" xfId="3" applyNumberFormat="1" applyFont="1" applyFill="1"/>
    <xf numFmtId="0" fontId="0" fillId="0" borderId="0" xfId="0" applyFill="1" applyAlignment="1">
      <alignment horizontal="center" vertical="center" wrapText="1"/>
    </xf>
    <xf numFmtId="42" fontId="0" fillId="0" borderId="0" xfId="3" applyFont="1" applyFill="1"/>
    <xf numFmtId="0" fontId="26" fillId="0" borderId="1" xfId="0" applyFont="1" applyBorder="1" applyAlignment="1">
      <alignment horizontal="center" vertical="center" wrapText="1"/>
    </xf>
    <xf numFmtId="166" fontId="29" fillId="0" borderId="0" xfId="0" applyNumberFormat="1" applyFont="1" applyBorder="1"/>
    <xf numFmtId="0" fontId="29" fillId="0" borderId="0" xfId="0" applyFont="1" applyBorder="1"/>
    <xf numFmtId="0" fontId="6" fillId="0" borderId="0" xfId="0" applyFont="1" applyFill="1"/>
    <xf numFmtId="42" fontId="6" fillId="0" borderId="0" xfId="0" applyNumberFormat="1" applyFont="1" applyFill="1"/>
    <xf numFmtId="0" fontId="6" fillId="0" borderId="0" xfId="0" applyFont="1" applyFill="1" applyAlignment="1">
      <alignment horizontal="left"/>
    </xf>
    <xf numFmtId="42" fontId="6" fillId="0" borderId="0" xfId="0" applyNumberFormat="1" applyFont="1" applyFill="1" applyAlignment="1">
      <alignment horizontal="left"/>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165" fontId="14" fillId="5" borderId="1" xfId="2" applyNumberFormat="1" applyFont="1" applyFill="1" applyBorder="1" applyAlignment="1">
      <alignment horizontal="center" vertical="center"/>
    </xf>
    <xf numFmtId="0" fontId="26" fillId="0" borderId="1" xfId="0" applyFont="1" applyBorder="1" applyAlignment="1">
      <alignment wrapText="1"/>
    </xf>
    <xf numFmtId="14" fontId="0" fillId="0" borderId="1" xfId="0" applyNumberFormat="1" applyBorder="1"/>
    <xf numFmtId="0" fontId="3" fillId="0" borderId="1" xfId="0" applyFont="1" applyBorder="1"/>
    <xf numFmtId="0" fontId="0" fillId="0" borderId="1" xfId="0" applyBorder="1"/>
    <xf numFmtId="3" fontId="30" fillId="0" borderId="1" xfId="2" applyNumberFormat="1" applyFont="1" applyBorder="1" applyAlignment="1">
      <alignment vertical="top"/>
    </xf>
    <xf numFmtId="3" fontId="0" fillId="0" borderId="1" xfId="0" applyNumberFormat="1" applyBorder="1"/>
    <xf numFmtId="42" fontId="19" fillId="0" borderId="1" xfId="3" applyFont="1" applyFill="1" applyBorder="1" applyAlignment="1">
      <alignment horizontal="right" vertical="center"/>
    </xf>
    <xf numFmtId="166" fontId="3" fillId="0" borderId="0" xfId="0" applyNumberFormat="1" applyFont="1" applyBorder="1"/>
    <xf numFmtId="0" fontId="3" fillId="0" borderId="0" xfId="0" applyFont="1" applyFill="1" applyBorder="1" applyAlignment="1"/>
    <xf numFmtId="0" fontId="7" fillId="5" borderId="1" xfId="0" applyFont="1" applyFill="1" applyBorder="1" applyAlignment="1">
      <alignment horizontal="center" vertical="justify" wrapText="1"/>
    </xf>
    <xf numFmtId="14" fontId="0" fillId="0" borderId="1" xfId="0" applyNumberFormat="1" applyBorder="1" applyAlignment="1">
      <alignment horizontal="center" vertical="center"/>
    </xf>
    <xf numFmtId="0" fontId="0" fillId="0" borderId="0" xfId="0" applyFill="1" applyBorder="1" applyAlignment="1">
      <alignment wrapText="1"/>
    </xf>
    <xf numFmtId="0" fontId="27" fillId="0" borderId="0" xfId="0" applyFont="1" applyFill="1" applyBorder="1" applyAlignment="1">
      <alignment wrapText="1"/>
    </xf>
    <xf numFmtId="14" fontId="0" fillId="0" borderId="0" xfId="0" applyNumberFormat="1" applyFill="1" applyBorder="1" applyAlignment="1">
      <alignment wrapText="1"/>
    </xf>
    <xf numFmtId="0" fontId="0" fillId="0" borderId="0" xfId="0" applyBorder="1" applyAlignment="1">
      <alignment wrapText="1"/>
    </xf>
    <xf numFmtId="166" fontId="0" fillId="0" borderId="1" xfId="8" applyNumberFormat="1" applyFont="1" applyFill="1" applyBorder="1" applyAlignment="1">
      <alignment horizontal="center" vertical="center"/>
    </xf>
    <xf numFmtId="14" fontId="0" fillId="0" borderId="1" xfId="0" applyNumberFormat="1" applyBorder="1" applyAlignment="1">
      <alignment horizontal="center" vertical="center" wrapText="1"/>
    </xf>
    <xf numFmtId="0" fontId="28" fillId="0" borderId="1" xfId="0" applyFont="1" applyBorder="1" applyAlignment="1">
      <alignment wrapText="1"/>
    </xf>
    <xf numFmtId="3" fontId="3" fillId="0" borderId="0" xfId="0" applyNumberFormat="1" applyFont="1" applyBorder="1"/>
    <xf numFmtId="0" fontId="0" fillId="0" borderId="1" xfId="0" applyBorder="1" applyAlignment="1">
      <alignment wrapText="1"/>
    </xf>
    <xf numFmtId="0" fontId="27" fillId="0" borderId="1" xfId="0" applyFont="1" applyBorder="1" applyAlignment="1">
      <alignment horizontal="left" vertical="justify" wrapText="1"/>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wrapText="1"/>
    </xf>
    <xf numFmtId="0" fontId="16" fillId="5" borderId="1" xfId="27" applyFont="1" applyFill="1" applyBorder="1" applyAlignment="1">
      <alignment horizontal="center" vertical="center" wrapText="1"/>
    </xf>
    <xf numFmtId="167" fontId="0" fillId="0" borderId="1" xfId="0" applyNumberFormat="1" applyBorder="1" applyAlignment="1">
      <alignment horizontal="center" vertical="center"/>
    </xf>
    <xf numFmtId="165" fontId="14" fillId="5" borderId="20" xfId="2" applyNumberFormat="1" applyFont="1" applyFill="1" applyBorder="1" applyAlignment="1">
      <alignment horizontal="center" vertical="center"/>
    </xf>
    <xf numFmtId="0" fontId="0" fillId="0" borderId="8" xfId="0" applyFill="1" applyBorder="1" applyAlignment="1">
      <alignment wrapText="1"/>
    </xf>
    <xf numFmtId="0" fontId="27" fillId="0" borderId="8" xfId="0" applyFont="1" applyFill="1" applyBorder="1" applyAlignment="1">
      <alignment wrapText="1"/>
    </xf>
    <xf numFmtId="14" fontId="0" fillId="0" borderId="8" xfId="0" applyNumberFormat="1" applyFill="1" applyBorder="1" applyAlignment="1">
      <alignment wrapText="1"/>
    </xf>
    <xf numFmtId="166" fontId="0" fillId="0" borderId="8" xfId="8" applyNumberFormat="1" applyFont="1" applyFill="1" applyBorder="1" applyAlignment="1">
      <alignment wrapText="1"/>
    </xf>
    <xf numFmtId="0" fontId="32" fillId="0" borderId="1" xfId="0" applyFont="1" applyBorder="1"/>
    <xf numFmtId="0" fontId="3" fillId="0" borderId="1" xfId="0" applyFont="1" applyFill="1" applyBorder="1"/>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65" fontId="14" fillId="0" borderId="1" xfId="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28" fillId="0" borderId="1" xfId="0" applyFont="1" applyBorder="1"/>
    <xf numFmtId="0" fontId="31" fillId="0" borderId="1" xfId="0" applyFont="1" applyBorder="1" applyAlignment="1">
      <alignment wrapText="1"/>
    </xf>
    <xf numFmtId="0" fontId="7" fillId="0" borderId="1" xfId="0" applyFont="1" applyFill="1" applyBorder="1" applyAlignment="1">
      <alignment horizontal="center" vertical="justify" wrapText="1"/>
    </xf>
    <xf numFmtId="3" fontId="0" fillId="0" borderId="1" xfId="0" applyNumberFormat="1" applyBorder="1" applyAlignment="1">
      <alignment horizontal="center" vertical="center" wrapText="1"/>
    </xf>
    <xf numFmtId="0" fontId="3" fillId="0" borderId="13" xfId="0" applyFont="1" applyBorder="1"/>
    <xf numFmtId="0" fontId="3" fillId="0" borderId="13" xfId="0" applyFont="1" applyFill="1" applyBorder="1"/>
    <xf numFmtId="0" fontId="26" fillId="0" borderId="1" xfId="0" applyFont="1" applyBorder="1" applyAlignment="1">
      <alignment horizontal="center" wrapText="1"/>
    </xf>
    <xf numFmtId="0" fontId="26" fillId="0" borderId="1" xfId="0" applyFont="1" applyBorder="1" applyAlignment="1">
      <alignment horizontal="left" vertical="justify" wrapText="1"/>
    </xf>
    <xf numFmtId="3" fontId="6" fillId="0" borderId="0" xfId="0" applyNumberFormat="1" applyFont="1" applyFill="1"/>
    <xf numFmtId="3" fontId="18" fillId="4" borderId="5" xfId="0" applyNumberFormat="1" applyFont="1" applyFill="1" applyBorder="1" applyAlignment="1">
      <alignment horizontal="center" vertical="center" wrapText="1"/>
    </xf>
    <xf numFmtId="42" fontId="18" fillId="4" borderId="3" xfId="3" applyFont="1" applyFill="1" applyBorder="1" applyAlignment="1">
      <alignment horizontal="right" vertical="center" wrapText="1"/>
    </xf>
    <xf numFmtId="14" fontId="0" fillId="0" borderId="0" xfId="0" applyNumberFormat="1" applyBorder="1" applyAlignment="1">
      <alignment horizontal="center" vertical="center"/>
    </xf>
    <xf numFmtId="166" fontId="0" fillId="0" borderId="0" xfId="8" applyNumberFormat="1" applyFont="1" applyFill="1" applyBorder="1" applyAlignment="1">
      <alignment horizontal="center" vertical="center"/>
    </xf>
    <xf numFmtId="168" fontId="3" fillId="0" borderId="0" xfId="0" applyNumberFormat="1" applyFont="1" applyBorder="1"/>
    <xf numFmtId="0" fontId="35" fillId="0" borderId="0" xfId="0" applyFont="1" applyFill="1" applyBorder="1" applyAlignment="1">
      <alignment horizontal="left" vertical="top"/>
    </xf>
    <xf numFmtId="1" fontId="7" fillId="5" borderId="22" xfId="0" applyNumberFormat="1" applyFont="1" applyFill="1" applyBorder="1" applyAlignment="1">
      <alignment horizontal="center" vertical="center"/>
    </xf>
    <xf numFmtId="0" fontId="33" fillId="0" borderId="0" xfId="0" applyFont="1" applyAlignment="1">
      <alignment wrapText="1"/>
    </xf>
    <xf numFmtId="0" fontId="34" fillId="0" borderId="0" xfId="0" applyFont="1" applyAlignment="1">
      <alignment wrapText="1"/>
    </xf>
    <xf numFmtId="0" fontId="0" fillId="0" borderId="1" xfId="0" applyBorder="1" applyAlignment="1">
      <alignment horizontal="center" vertical="center"/>
    </xf>
    <xf numFmtId="0" fontId="28" fillId="9" borderId="1" xfId="0" applyFont="1" applyFill="1" applyBorder="1"/>
    <xf numFmtId="0" fontId="32" fillId="9" borderId="1" xfId="0" applyFont="1" applyFill="1" applyBorder="1"/>
    <xf numFmtId="0" fontId="26" fillId="9" borderId="0" xfId="0" applyFont="1" applyFill="1" applyBorder="1" applyAlignment="1">
      <alignment wrapText="1"/>
    </xf>
    <xf numFmtId="169" fontId="36" fillId="9" borderId="24" xfId="0" applyNumberFormat="1" applyFont="1" applyFill="1" applyBorder="1"/>
    <xf numFmtId="170" fontId="36" fillId="9" borderId="24" xfId="0" applyNumberFormat="1" applyFont="1" applyFill="1" applyBorder="1"/>
    <xf numFmtId="0" fontId="36" fillId="9" borderId="24" xfId="0" applyFont="1" applyFill="1" applyBorder="1" applyAlignment="1">
      <alignment wrapText="1"/>
    </xf>
    <xf numFmtId="0" fontId="36" fillId="9" borderId="24" xfId="0" applyFont="1" applyFill="1" applyBorder="1" applyAlignment="1">
      <alignment horizontal="center" vertical="center" wrapText="1"/>
    </xf>
    <xf numFmtId="169" fontId="36" fillId="0" borderId="24" xfId="0" applyNumberFormat="1" applyFont="1" applyBorder="1"/>
    <xf numFmtId="3" fontId="36" fillId="0" borderId="24" xfId="0" applyNumberFormat="1" applyFont="1" applyBorder="1"/>
    <xf numFmtId="170" fontId="3" fillId="0" borderId="0" xfId="0" applyNumberFormat="1" applyFont="1" applyBorder="1"/>
    <xf numFmtId="0" fontId="28" fillId="0" borderId="25" xfId="0" applyFont="1" applyBorder="1"/>
    <xf numFmtId="0" fontId="36" fillId="0" borderId="24" xfId="0" applyFont="1" applyBorder="1" applyAlignment="1">
      <alignment wrapText="1"/>
    </xf>
    <xf numFmtId="0" fontId="36" fillId="0" borderId="1" xfId="0" applyFont="1" applyBorder="1" applyAlignment="1">
      <alignment wrapText="1"/>
    </xf>
    <xf numFmtId="0" fontId="28" fillId="0" borderId="1" xfId="0" applyFont="1" applyBorder="1" applyAlignment="1">
      <alignment horizontal="center" vertical="center"/>
    </xf>
    <xf numFmtId="3" fontId="1" fillId="9" borderId="1" xfId="0" applyNumberFormat="1" applyFont="1" applyFill="1" applyBorder="1"/>
    <xf numFmtId="3" fontId="1" fillId="0" borderId="1" xfId="0" applyNumberFormat="1" applyFont="1" applyBorder="1"/>
    <xf numFmtId="3" fontId="1" fillId="0" borderId="1" xfId="0" applyNumberFormat="1" applyFont="1" applyFill="1" applyBorder="1"/>
    <xf numFmtId="0" fontId="33" fillId="0" borderId="1" xfId="0" applyFont="1" applyBorder="1" applyAlignment="1">
      <alignment wrapText="1"/>
    </xf>
    <xf numFmtId="0" fontId="9" fillId="3" borderId="0" xfId="0" applyFont="1" applyFill="1" applyBorder="1" applyAlignment="1">
      <alignment horizontal="center" vertical="center"/>
    </xf>
    <xf numFmtId="0" fontId="16" fillId="5" borderId="20" xfId="27" applyFont="1" applyFill="1" applyBorder="1" applyAlignment="1">
      <alignment horizontal="center" vertical="center" wrapText="1"/>
    </xf>
    <xf numFmtId="0" fontId="16" fillId="5" borderId="21" xfId="27" applyFont="1" applyFill="1" applyBorder="1" applyAlignment="1">
      <alignment horizontal="center" vertical="center" wrapText="1"/>
    </xf>
    <xf numFmtId="42" fontId="16" fillId="5" borderId="20" xfId="3" applyFont="1" applyFill="1" applyBorder="1" applyAlignment="1">
      <alignment horizontal="center" vertical="center" wrapText="1"/>
    </xf>
    <xf numFmtId="42" fontId="16" fillId="5" borderId="21" xfId="3" applyFont="1" applyFill="1" applyBorder="1" applyAlignment="1">
      <alignment horizontal="center" vertical="center" wrapText="1"/>
    </xf>
    <xf numFmtId="0" fontId="16" fillId="5" borderId="18" xfId="27" applyFont="1" applyFill="1" applyBorder="1" applyAlignment="1">
      <alignment horizontal="center" vertical="center" wrapText="1"/>
    </xf>
    <xf numFmtId="0" fontId="16" fillId="5" borderId="23" xfId="27" applyFont="1" applyFill="1" applyBorder="1" applyAlignment="1">
      <alignment horizontal="center" vertical="center" wrapText="1"/>
    </xf>
    <xf numFmtId="0" fontId="9" fillId="0" borderId="0" xfId="0" applyFont="1" applyFill="1" applyBorder="1" applyAlignment="1">
      <alignment horizontal="center" vertical="center"/>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12" xfId="0" applyFont="1" applyFill="1" applyBorder="1" applyAlignment="1">
      <alignment horizontal="center" vertical="center" wrapText="1"/>
    </xf>
    <xf numFmtId="3" fontId="21" fillId="7" borderId="13" xfId="0" applyNumberFormat="1" applyFont="1" applyFill="1" applyBorder="1" applyAlignment="1">
      <alignment horizontal="center" vertical="center"/>
    </xf>
    <xf numFmtId="42" fontId="20" fillId="7" borderId="1" xfId="3" applyFont="1" applyFill="1" applyBorder="1" applyAlignment="1">
      <alignment horizontal="right"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3" fillId="0" borderId="0" xfId="0" applyFont="1" applyBorder="1" applyAlignment="1">
      <alignment horizontal="left" vertical="center"/>
    </xf>
    <xf numFmtId="0" fontId="21" fillId="2" borderId="4" xfId="0" applyFont="1" applyFill="1" applyBorder="1" applyAlignment="1">
      <alignment horizontal="center" vertical="center"/>
    </xf>
    <xf numFmtId="0" fontId="21" fillId="2" borderId="6" xfId="0" applyFont="1" applyFill="1" applyBorder="1" applyAlignment="1">
      <alignment horizontal="center" vertical="center"/>
    </xf>
    <xf numFmtId="3" fontId="21" fillId="2" borderId="3" xfId="0" applyNumberFormat="1" applyFont="1" applyFill="1" applyBorder="1" applyAlignment="1">
      <alignment horizontal="center" vertical="center"/>
    </xf>
    <xf numFmtId="0" fontId="21" fillId="2" borderId="8" xfId="0" applyFont="1" applyFill="1" applyBorder="1" applyAlignment="1">
      <alignment horizontal="center" vertical="center"/>
    </xf>
    <xf numFmtId="42" fontId="18" fillId="2" borderId="3" xfId="3" applyFont="1" applyFill="1" applyBorder="1" applyAlignment="1">
      <alignment horizontal="right" vertical="center" wrapText="1"/>
    </xf>
    <xf numFmtId="42" fontId="18" fillId="2" borderId="8" xfId="3" applyFont="1" applyFill="1" applyBorder="1" applyAlignment="1">
      <alignment horizontal="right" vertical="center" wrapText="1"/>
    </xf>
    <xf numFmtId="0" fontId="23" fillId="2" borderId="14" xfId="0" applyFont="1" applyFill="1" applyBorder="1" applyAlignment="1">
      <alignment horizontal="center" vertical="center"/>
    </xf>
    <xf numFmtId="0" fontId="23" fillId="2" borderId="15" xfId="0" applyFont="1" applyFill="1" applyBorder="1" applyAlignment="1">
      <alignment horizontal="center" vertical="center"/>
    </xf>
    <xf numFmtId="0" fontId="12" fillId="3" borderId="2" xfId="0" applyFont="1" applyFill="1" applyBorder="1" applyAlignment="1">
      <alignment horizontal="center" vertical="center" wrapText="1" readingOrder="1"/>
    </xf>
    <xf numFmtId="0" fontId="12" fillId="3" borderId="0" xfId="0" applyFont="1" applyFill="1" applyBorder="1" applyAlignment="1">
      <alignment horizontal="center" vertical="center" wrapText="1" readingOrder="1"/>
    </xf>
    <xf numFmtId="17" fontId="18" fillId="4" borderId="1" xfId="0" applyNumberFormat="1" applyFont="1" applyFill="1" applyBorder="1" applyAlignment="1">
      <alignment horizontal="center" vertical="center" wrapText="1" readingOrder="1"/>
    </xf>
    <xf numFmtId="0" fontId="18" fillId="4" borderId="1" xfId="0" applyFont="1" applyFill="1" applyBorder="1" applyAlignment="1">
      <alignment horizontal="center" vertical="center" wrapText="1" readingOrder="1"/>
    </xf>
    <xf numFmtId="0" fontId="18" fillId="3" borderId="1" xfId="0" applyFont="1" applyFill="1" applyBorder="1" applyAlignment="1">
      <alignment horizontal="center" vertical="center" wrapText="1" readingOrder="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6" fillId="0" borderId="1" xfId="0" applyFont="1" applyBorder="1" applyAlignment="1">
      <alignment horizontal="justify" vertical="center"/>
    </xf>
    <xf numFmtId="0" fontId="26" fillId="0" borderId="1" xfId="0" applyFont="1" applyBorder="1" applyAlignment="1">
      <alignment horizontal="justify" vertical="center" wrapText="1"/>
    </xf>
    <xf numFmtId="0" fontId="28" fillId="10" borderId="1" xfId="0" applyFont="1" applyFill="1" applyBorder="1" applyAlignment="1">
      <alignment horizontal="center" vertical="center"/>
    </xf>
    <xf numFmtId="0" fontId="27" fillId="0" borderId="1" xfId="0" applyFont="1" applyBorder="1" applyAlignment="1">
      <alignment horizontal="justify" vertical="center" wrapText="1"/>
    </xf>
    <xf numFmtId="0" fontId="33" fillId="0" borderId="1" xfId="0" applyFont="1" applyBorder="1" applyAlignment="1">
      <alignment horizontal="justify" vertical="center"/>
    </xf>
    <xf numFmtId="42" fontId="0" fillId="0" borderId="1" xfId="3" applyFont="1" applyFill="1" applyBorder="1"/>
    <xf numFmtId="166" fontId="0" fillId="0" borderId="1" xfId="3" applyNumberFormat="1" applyFont="1" applyFill="1" applyBorder="1"/>
    <xf numFmtId="0" fontId="0" fillId="0" borderId="1" xfId="0" applyFont="1" applyFill="1" applyBorder="1" applyAlignment="1">
      <alignment wrapText="1"/>
    </xf>
    <xf numFmtId="3" fontId="26" fillId="0" borderId="1" xfId="0" applyNumberFormat="1" applyFont="1" applyBorder="1" applyAlignment="1">
      <alignment wrapText="1"/>
    </xf>
    <xf numFmtId="0" fontId="39" fillId="0" borderId="1" xfId="0" applyFont="1" applyBorder="1" applyAlignment="1">
      <alignment wrapText="1"/>
    </xf>
    <xf numFmtId="0" fontId="37" fillId="0" borderId="1" xfId="0" applyFont="1" applyBorder="1" applyAlignment="1">
      <alignment wrapText="1"/>
    </xf>
    <xf numFmtId="0" fontId="41" fillId="0" borderId="1" xfId="0" applyFont="1" applyBorder="1" applyAlignment="1">
      <alignment wrapText="1"/>
    </xf>
    <xf numFmtId="0" fontId="26" fillId="0" borderId="0" xfId="0" applyFont="1" applyAlignment="1">
      <alignment wrapText="1"/>
    </xf>
    <xf numFmtId="0" fontId="28" fillId="0" borderId="27" xfId="0" applyFont="1" applyBorder="1"/>
    <xf numFmtId="0" fontId="33" fillId="0" borderId="3" xfId="0" applyFont="1" applyBorder="1" applyAlignment="1">
      <alignment wrapText="1"/>
    </xf>
    <xf numFmtId="0" fontId="33" fillId="0" borderId="1" xfId="0" applyFont="1" applyBorder="1" applyAlignment="1">
      <alignment horizontal="justify" vertical="center" wrapText="1"/>
    </xf>
    <xf numFmtId="0" fontId="26" fillId="0" borderId="1" xfId="0" applyFont="1" applyBorder="1"/>
    <xf numFmtId="0" fontId="34" fillId="0" borderId="1" xfId="0" applyFont="1" applyBorder="1" applyAlignment="1">
      <alignment wrapText="1"/>
    </xf>
    <xf numFmtId="0" fontId="38" fillId="0" borderId="1" xfId="0" applyFont="1" applyBorder="1" applyAlignment="1">
      <alignment wrapText="1"/>
    </xf>
    <xf numFmtId="0" fontId="33" fillId="0" borderId="1" xfId="0" applyFont="1" applyBorder="1"/>
    <xf numFmtId="169" fontId="36" fillId="0" borderId="26" xfId="0" applyNumberFormat="1" applyFont="1" applyBorder="1" applyAlignment="1">
      <alignment horizontal="center" vertical="center" wrapText="1"/>
    </xf>
    <xf numFmtId="169" fontId="36" fillId="0" borderId="1" xfId="0" applyNumberFormat="1" applyFont="1" applyBorder="1" applyAlignment="1">
      <alignment horizontal="center" vertical="center" wrapText="1"/>
    </xf>
    <xf numFmtId="14" fontId="36" fillId="0" borderId="1" xfId="0" applyNumberFormat="1" applyFont="1" applyBorder="1" applyAlignment="1">
      <alignment horizontal="center" vertical="center" wrapText="1"/>
    </xf>
    <xf numFmtId="0" fontId="0" fillId="0" borderId="3" xfId="0" applyFill="1" applyBorder="1"/>
    <xf numFmtId="3" fontId="36" fillId="0" borderId="26" xfId="0" applyNumberFormat="1" applyFont="1" applyBorder="1" applyAlignment="1">
      <alignment horizontal="center" vertical="center" wrapText="1"/>
    </xf>
    <xf numFmtId="0" fontId="36" fillId="0" borderId="26" xfId="0" applyFont="1" applyBorder="1" applyAlignment="1">
      <alignment horizontal="center" vertical="center" wrapText="1"/>
    </xf>
    <xf numFmtId="0" fontId="0" fillId="0" borderId="3" xfId="0" applyFill="1" applyBorder="1" applyAlignment="1">
      <alignment horizontal="center" vertical="center" wrapText="1"/>
    </xf>
    <xf numFmtId="3" fontId="36"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28" fillId="0" borderId="1" xfId="0" applyFont="1" applyFill="1" applyBorder="1"/>
    <xf numFmtId="0" fontId="26" fillId="0" borderId="1" xfId="0" applyFont="1" applyFill="1" applyBorder="1" applyAlignment="1">
      <alignment horizontal="justify" vertical="center"/>
    </xf>
    <xf numFmtId="0" fontId="27" fillId="0" borderId="1" xfId="0" applyFont="1" applyFill="1" applyBorder="1" applyAlignment="1">
      <alignment wrapText="1"/>
    </xf>
    <xf numFmtId="169" fontId="36" fillId="0" borderId="1" xfId="0" applyNumberFormat="1" applyFont="1" applyFill="1" applyBorder="1"/>
    <xf numFmtId="3" fontId="36" fillId="0" borderId="1" xfId="0" applyNumberFormat="1" applyFont="1" applyFill="1" applyBorder="1"/>
    <xf numFmtId="0" fontId="36" fillId="0" borderId="1" xfId="0" applyFont="1" applyFill="1" applyBorder="1" applyAlignment="1">
      <alignment wrapText="1"/>
    </xf>
  </cellXfs>
  <cellStyles count="28">
    <cellStyle name="40% - Énfasis1" xfId="27" builtinId="31"/>
    <cellStyle name="Moneda" xfId="8" builtinId="4"/>
    <cellStyle name="Moneda [0]" xfId="3" builtinId="7"/>
    <cellStyle name="Moneda [0] 2" xfId="4"/>
    <cellStyle name="Moneda [0] 3" xfId="10"/>
    <cellStyle name="Moneda [0] 3 2" xfId="26"/>
    <cellStyle name="Moneda 10" xfId="14"/>
    <cellStyle name="Moneda 11" xfId="15"/>
    <cellStyle name="Moneda 12" xfId="16"/>
    <cellStyle name="Moneda 13" xfId="17"/>
    <cellStyle name="Moneda 14" xfId="18"/>
    <cellStyle name="Moneda 14 2" xfId="19"/>
    <cellStyle name="Moneda 2" xfId="2"/>
    <cellStyle name="Moneda 23" xfId="20"/>
    <cellStyle name="Moneda 3" xfId="5"/>
    <cellStyle name="Moneda 31" xfId="21"/>
    <cellStyle name="Moneda 37" xfId="22"/>
    <cellStyle name="Moneda 4" xfId="6"/>
    <cellStyle name="Moneda 43" xfId="23"/>
    <cellStyle name="Moneda 5" xfId="7"/>
    <cellStyle name="Moneda 50" xfId="24"/>
    <cellStyle name="Moneda 56" xfId="25"/>
    <cellStyle name="Moneda 6" xfId="9"/>
    <cellStyle name="Moneda 7" xfId="11"/>
    <cellStyle name="Moneda 8" xfId="12"/>
    <cellStyle name="Moneda 9" xfId="1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8</xdr:row>
      <xdr:rowOff>0</xdr:rowOff>
    </xdr:from>
    <xdr:ext cx="184731" cy="264560"/>
    <xdr:sp macro="" textlink="">
      <xdr:nvSpPr>
        <xdr:cNvPr id="3" name="CuadroTexto 2"/>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4" name="CuadroTexto 3"/>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5" name="CuadroTexto 4"/>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6" name="CuadroTexto 5"/>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12</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6</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0</xdr:colOff>
      <xdr:row>0</xdr:row>
      <xdr:rowOff>0</xdr:rowOff>
    </xdr:from>
    <xdr:ext cx="184731" cy="264560"/>
    <xdr:sp macro="" textlink="">
      <xdr:nvSpPr>
        <xdr:cNvPr id="9" name="CuadroTexto 8"/>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0</xdr:colOff>
      <xdr:row>0</xdr:row>
      <xdr:rowOff>0</xdr:rowOff>
    </xdr:from>
    <xdr:ext cx="184731" cy="264560"/>
    <xdr:sp macro="" textlink="">
      <xdr:nvSpPr>
        <xdr:cNvPr id="10" name="CuadroTexto 9"/>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6</xdr:row>
      <xdr:rowOff>0</xdr:rowOff>
    </xdr:from>
    <xdr:ext cx="184731" cy="264560"/>
    <xdr:sp macro="" textlink="">
      <xdr:nvSpPr>
        <xdr:cNvPr id="11" name="CuadroTexto 10"/>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6</xdr:row>
      <xdr:rowOff>0</xdr:rowOff>
    </xdr:from>
    <xdr:ext cx="184731" cy="264560"/>
    <xdr:sp macro="" textlink="">
      <xdr:nvSpPr>
        <xdr:cNvPr id="12" name="CuadroTexto 11"/>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7</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7" name="CuadroTexto 3"/>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8" name="CuadroTexto 4"/>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9" name="CuadroTexto 8"/>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10" name="CuadroTexto 9"/>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1" name="CuadroTexto 3"/>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2" name="CuadroTexto 4"/>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57922</xdr:colOff>
      <xdr:row>23</xdr:row>
      <xdr:rowOff>0</xdr:rowOff>
    </xdr:from>
    <xdr:ext cx="184731" cy="264560"/>
    <xdr:sp macro="" textlink="">
      <xdr:nvSpPr>
        <xdr:cNvPr id="3" name="CuadroTexto 3"/>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23</xdr:row>
      <xdr:rowOff>0</xdr:rowOff>
    </xdr:from>
    <xdr:ext cx="184731" cy="264560"/>
    <xdr:sp macro="" textlink="">
      <xdr:nvSpPr>
        <xdr:cNvPr id="4" name="CuadroTexto 4"/>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23</xdr:row>
      <xdr:rowOff>0</xdr:rowOff>
    </xdr:from>
    <xdr:ext cx="184731" cy="264560"/>
    <xdr:sp macro="" textlink="">
      <xdr:nvSpPr>
        <xdr:cNvPr id="5" name="CuadroTexto 4"/>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23</xdr:row>
      <xdr:rowOff>0</xdr:rowOff>
    </xdr:from>
    <xdr:ext cx="184731" cy="264560"/>
    <xdr:sp macro="" textlink="">
      <xdr:nvSpPr>
        <xdr:cNvPr id="6" name="CuadroTexto 5"/>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23</xdr:row>
      <xdr:rowOff>0</xdr:rowOff>
    </xdr:from>
    <xdr:ext cx="184731" cy="264560"/>
    <xdr:sp macro="" textlink="">
      <xdr:nvSpPr>
        <xdr:cNvPr id="9" name="CuadroTexto 3"/>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23</xdr:row>
      <xdr:rowOff>0</xdr:rowOff>
    </xdr:from>
    <xdr:ext cx="184731" cy="264560"/>
    <xdr:sp macro="" textlink="">
      <xdr:nvSpPr>
        <xdr:cNvPr id="10" name="CuadroTexto 4"/>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114301</xdr:colOff>
      <xdr:row>0</xdr:row>
      <xdr:rowOff>177800</xdr:rowOff>
    </xdr:from>
    <xdr:to>
      <xdr:col>1</xdr:col>
      <xdr:colOff>825501</xdr:colOff>
      <xdr:row>2</xdr:row>
      <xdr:rowOff>1123950</xdr:rowOff>
    </xdr:to>
    <xdr:pic>
      <xdr:nvPicPr>
        <xdr:cNvPr id="1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77800"/>
          <a:ext cx="2019300" cy="1428750"/>
        </a:xfrm>
        <a:prstGeom prst="rect">
          <a:avLst/>
        </a:prstGeom>
        <a:noFill/>
        <a:ln>
          <a:noFill/>
        </a:ln>
      </xdr:spPr>
    </xdr:pic>
    <xdr:clientData/>
  </xdr:twoCellAnchor>
  <xdr:oneCellAnchor>
    <xdr:from>
      <xdr:col>9</xdr:col>
      <xdr:colOff>57922</xdr:colOff>
      <xdr:row>23</xdr:row>
      <xdr:rowOff>0</xdr:rowOff>
    </xdr:from>
    <xdr:ext cx="184731" cy="264560"/>
    <xdr:sp macro="" textlink="">
      <xdr:nvSpPr>
        <xdr:cNvPr id="11" name="CuadroTexto 3"/>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23</xdr:row>
      <xdr:rowOff>0</xdr:rowOff>
    </xdr:from>
    <xdr:ext cx="184731" cy="264560"/>
    <xdr:sp macro="" textlink="">
      <xdr:nvSpPr>
        <xdr:cNvPr id="13" name="CuadroTexto 4"/>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23</xdr:row>
      <xdr:rowOff>0</xdr:rowOff>
    </xdr:from>
    <xdr:ext cx="184731" cy="264560"/>
    <xdr:sp macro="" textlink="">
      <xdr:nvSpPr>
        <xdr:cNvPr id="14"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23</xdr:row>
      <xdr:rowOff>0</xdr:rowOff>
    </xdr:from>
    <xdr:ext cx="184731" cy="264560"/>
    <xdr:sp macro="" textlink="">
      <xdr:nvSpPr>
        <xdr:cNvPr id="15"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23</xdr:row>
      <xdr:rowOff>0</xdr:rowOff>
    </xdr:from>
    <xdr:ext cx="184731" cy="264560"/>
    <xdr:sp macro="" textlink="">
      <xdr:nvSpPr>
        <xdr:cNvPr id="16"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23</xdr:row>
      <xdr:rowOff>0</xdr:rowOff>
    </xdr:from>
    <xdr:ext cx="184731" cy="264560"/>
    <xdr:sp macro="" textlink="">
      <xdr:nvSpPr>
        <xdr:cNvPr id="17"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8" name="CuadroTexto 3"/>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9" name="CuadroTexto 4"/>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0" name="CuadroTexto 3"/>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1" name="CuadroTexto 4"/>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2" name="CuadroTexto 3"/>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3" name="CuadroTexto 4"/>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23</xdr:row>
      <xdr:rowOff>0</xdr:rowOff>
    </xdr:from>
    <xdr:ext cx="184731" cy="264560"/>
    <xdr:sp macro="" textlink="">
      <xdr:nvSpPr>
        <xdr:cNvPr id="24" name="CuadroTexto 3"/>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23</xdr:row>
      <xdr:rowOff>0</xdr:rowOff>
    </xdr:from>
    <xdr:ext cx="184731" cy="264560"/>
    <xdr:sp macro="" textlink="">
      <xdr:nvSpPr>
        <xdr:cNvPr id="25" name="CuadroTexto 4"/>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23</xdr:row>
      <xdr:rowOff>0</xdr:rowOff>
    </xdr:from>
    <xdr:ext cx="184731" cy="264560"/>
    <xdr:sp macro="" textlink="">
      <xdr:nvSpPr>
        <xdr:cNvPr id="26" name="CuadroTexto 3"/>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23</xdr:row>
      <xdr:rowOff>0</xdr:rowOff>
    </xdr:from>
    <xdr:ext cx="184731" cy="264560"/>
    <xdr:sp macro="" textlink="">
      <xdr:nvSpPr>
        <xdr:cNvPr id="27" name="CuadroTexto 4"/>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57922</xdr:colOff>
      <xdr:row>10</xdr:row>
      <xdr:rowOff>0</xdr:rowOff>
    </xdr:from>
    <xdr:ext cx="184731" cy="264560"/>
    <xdr:sp macro="" textlink="">
      <xdr:nvSpPr>
        <xdr:cNvPr id="2"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10</xdr:row>
      <xdr:rowOff>0</xdr:rowOff>
    </xdr:from>
    <xdr:ext cx="184731" cy="264560"/>
    <xdr:sp macro="" textlink="">
      <xdr:nvSpPr>
        <xdr:cNvPr id="3"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10</xdr:row>
      <xdr:rowOff>0</xdr:rowOff>
    </xdr:from>
    <xdr:ext cx="184731" cy="264560"/>
    <xdr:sp macro="" textlink="">
      <xdr:nvSpPr>
        <xdr:cNvPr id="4"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10</xdr:row>
      <xdr:rowOff>0</xdr:rowOff>
    </xdr:from>
    <xdr:ext cx="184731" cy="264560"/>
    <xdr:sp macro="" textlink="">
      <xdr:nvSpPr>
        <xdr:cNvPr id="5"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10</xdr:row>
      <xdr:rowOff>0</xdr:rowOff>
    </xdr:from>
    <xdr:ext cx="184731" cy="264560"/>
    <xdr:sp macro="" textlink="">
      <xdr:nvSpPr>
        <xdr:cNvPr id="6"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10</xdr:row>
      <xdr:rowOff>0</xdr:rowOff>
    </xdr:from>
    <xdr:ext cx="184731" cy="264560"/>
    <xdr:sp macro="" textlink="">
      <xdr:nvSpPr>
        <xdr:cNvPr id="7"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190501</xdr:colOff>
      <xdr:row>0</xdr:row>
      <xdr:rowOff>158750</xdr:rowOff>
    </xdr:from>
    <xdr:to>
      <xdr:col>1</xdr:col>
      <xdr:colOff>395954</xdr:colOff>
      <xdr:row>1</xdr:row>
      <xdr:rowOff>406400</xdr:rowOff>
    </xdr:to>
    <xdr:pic>
      <xdr:nvPicPr>
        <xdr:cNvPr id="8"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2016125" cy="1428750"/>
        </a:xfrm>
        <a:prstGeom prst="rect">
          <a:avLst/>
        </a:prstGeom>
        <a:noFill/>
        <a:ln>
          <a:noFill/>
        </a:ln>
      </xdr:spPr>
    </xdr:pic>
    <xdr:clientData/>
  </xdr:twoCellAnchor>
  <xdr:oneCellAnchor>
    <xdr:from>
      <xdr:col>11</xdr:col>
      <xdr:colOff>57922</xdr:colOff>
      <xdr:row>10</xdr:row>
      <xdr:rowOff>0</xdr:rowOff>
    </xdr:from>
    <xdr:ext cx="184731" cy="264560"/>
    <xdr:sp macro="" textlink="">
      <xdr:nvSpPr>
        <xdr:cNvPr id="9"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10</xdr:row>
      <xdr:rowOff>0</xdr:rowOff>
    </xdr:from>
    <xdr:ext cx="184731" cy="264560"/>
    <xdr:sp macro="" textlink="">
      <xdr:nvSpPr>
        <xdr:cNvPr id="10"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10</xdr:row>
      <xdr:rowOff>0</xdr:rowOff>
    </xdr:from>
    <xdr:ext cx="184731" cy="264560"/>
    <xdr:sp macro="" textlink="">
      <xdr:nvSpPr>
        <xdr:cNvPr id="11"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10</xdr:row>
      <xdr:rowOff>0</xdr:rowOff>
    </xdr:from>
    <xdr:ext cx="184731" cy="264560"/>
    <xdr:sp macro="" textlink="">
      <xdr:nvSpPr>
        <xdr:cNvPr id="12"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10</xdr:row>
      <xdr:rowOff>0</xdr:rowOff>
    </xdr:from>
    <xdr:ext cx="184731" cy="264560"/>
    <xdr:sp macro="" textlink="">
      <xdr:nvSpPr>
        <xdr:cNvPr id="13"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10</xdr:row>
      <xdr:rowOff>0</xdr:rowOff>
    </xdr:from>
    <xdr:ext cx="184731" cy="264560"/>
    <xdr:sp macro="" textlink="">
      <xdr:nvSpPr>
        <xdr:cNvPr id="14"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5"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6"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7"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8"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9"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20"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xdr:col>
      <xdr:colOff>857250</xdr:colOff>
      <xdr:row>0</xdr:row>
      <xdr:rowOff>158750</xdr:rowOff>
    </xdr:from>
    <xdr:to>
      <xdr:col>1</xdr:col>
      <xdr:colOff>2068286</xdr:colOff>
      <xdr:row>1</xdr:row>
      <xdr:rowOff>35152</xdr:rowOff>
    </xdr:to>
    <xdr:pic>
      <xdr:nvPicPr>
        <xdr:cNvPr id="21" name="Imagen 20"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58750"/>
          <a:ext cx="1211036" cy="105115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39688</xdr:colOff>
      <xdr:row>0</xdr:row>
      <xdr:rowOff>269875</xdr:rowOff>
    </xdr:from>
    <xdr:to>
      <xdr:col>1</xdr:col>
      <xdr:colOff>71438</xdr:colOff>
      <xdr:row>3</xdr:row>
      <xdr:rowOff>0</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8" y="269875"/>
          <a:ext cx="1214438" cy="1039813"/>
        </a:xfrm>
        <a:prstGeom prst="rect">
          <a:avLst/>
        </a:prstGeom>
        <a:noFill/>
        <a:ln>
          <a:noFill/>
        </a:ln>
      </xdr:spPr>
    </xdr:pic>
    <xdr:clientData/>
  </xdr:twoCellAnchor>
  <xdr:oneCellAnchor>
    <xdr:from>
      <xdr:col>4</xdr:col>
      <xdr:colOff>0</xdr:colOff>
      <xdr:row>6</xdr:row>
      <xdr:rowOff>0</xdr:rowOff>
    </xdr:from>
    <xdr:ext cx="184731" cy="264560"/>
    <xdr:sp macro="" textlink="">
      <xdr:nvSpPr>
        <xdr:cNvPr id="3" name="CuadroTexto 2"/>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4" name="CuadroTexto 3"/>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5" name="CuadroTexto 4"/>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6" name="CuadroTexto 5"/>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16"/>
  <sheetViews>
    <sheetView zoomScale="120" zoomScaleNormal="120" workbookViewId="0">
      <selection activeCell="C16" sqref="C16"/>
    </sheetView>
  </sheetViews>
  <sheetFormatPr baseColWidth="10" defaultColWidth="23.7109375" defaultRowHeight="15" x14ac:dyDescent="0.25"/>
  <cols>
    <col min="1" max="1" width="17.7109375" style="5" customWidth="1"/>
    <col min="2" max="2" width="30.7109375" style="4" customWidth="1"/>
    <col min="3" max="3" width="57.5703125" style="4" customWidth="1"/>
    <col min="4" max="6" width="13.42578125" style="4" customWidth="1"/>
    <col min="7" max="7" width="10.85546875" style="4" customWidth="1"/>
    <col min="8" max="8" width="13.42578125" style="4" customWidth="1"/>
    <col min="9" max="9" width="20.5703125" style="30" customWidth="1"/>
    <col min="10" max="10" width="24" style="8" customWidth="1"/>
    <col min="11" max="16384" width="23.7109375" style="4"/>
  </cols>
  <sheetData>
    <row r="1" spans="1:11" ht="35.1" customHeight="1" x14ac:dyDescent="0.25">
      <c r="A1" s="6"/>
      <c r="B1" s="6"/>
      <c r="C1" s="6"/>
      <c r="D1" s="6"/>
      <c r="E1" s="6"/>
      <c r="F1" s="6"/>
      <c r="G1" s="6"/>
      <c r="H1" s="6"/>
      <c r="I1" s="28"/>
      <c r="J1" s="7"/>
    </row>
    <row r="2" spans="1:11" ht="35.1" customHeight="1" x14ac:dyDescent="0.2">
      <c r="A2" s="156" t="s">
        <v>33</v>
      </c>
      <c r="B2" s="156"/>
      <c r="C2" s="156"/>
      <c r="D2" s="156"/>
      <c r="E2" s="156"/>
      <c r="F2" s="156"/>
      <c r="G2" s="156"/>
      <c r="H2" s="156"/>
      <c r="I2" s="156"/>
      <c r="J2" s="156"/>
    </row>
    <row r="3" spans="1:11" ht="35.1" customHeight="1" thickBot="1" x14ac:dyDescent="0.25">
      <c r="A3" s="156" t="s">
        <v>69</v>
      </c>
      <c r="B3" s="156"/>
      <c r="C3" s="156"/>
      <c r="D3" s="156"/>
      <c r="E3" s="156"/>
      <c r="F3" s="156"/>
      <c r="G3" s="156"/>
      <c r="H3" s="156"/>
      <c r="I3" s="156"/>
      <c r="J3" s="156"/>
    </row>
    <row r="4" spans="1:11" ht="37.5" customHeight="1" x14ac:dyDescent="0.2">
      <c r="A4" s="14" t="s">
        <v>13</v>
      </c>
      <c r="B4" s="15" t="s">
        <v>1</v>
      </c>
      <c r="C4" s="15" t="s">
        <v>0</v>
      </c>
      <c r="D4" s="15" t="s">
        <v>2</v>
      </c>
      <c r="E4" s="15" t="s">
        <v>19</v>
      </c>
      <c r="F4" s="81" t="s">
        <v>53</v>
      </c>
      <c r="G4" s="106" t="s">
        <v>44</v>
      </c>
      <c r="H4" s="106" t="s">
        <v>38</v>
      </c>
      <c r="I4" s="29" t="s">
        <v>41</v>
      </c>
      <c r="J4" s="16" t="s">
        <v>48</v>
      </c>
    </row>
    <row r="5" spans="1:11" s="1" customFormat="1" ht="67.5" customHeight="1" x14ac:dyDescent="0.3">
      <c r="A5" s="148"/>
      <c r="B5" s="83"/>
      <c r="C5" s="83"/>
      <c r="D5" s="145"/>
      <c r="E5" s="145"/>
      <c r="F5" s="146"/>
      <c r="G5" s="93"/>
      <c r="H5" s="107"/>
      <c r="I5" s="146"/>
      <c r="J5" s="149"/>
    </row>
    <row r="6" spans="1:11" s="1" customFormat="1" ht="67.5" customHeight="1" x14ac:dyDescent="0.3">
      <c r="A6" s="125"/>
      <c r="B6" s="83"/>
      <c r="C6" s="126"/>
      <c r="D6" s="99"/>
      <c r="E6" s="99"/>
      <c r="F6" s="122"/>
      <c r="G6" s="93"/>
      <c r="H6" s="107"/>
      <c r="I6" s="105"/>
      <c r="J6" s="104"/>
    </row>
    <row r="7" spans="1:11" s="1" customFormat="1" ht="15" customHeight="1" x14ac:dyDescent="0.25">
      <c r="A7" s="94"/>
      <c r="B7" s="95"/>
      <c r="C7" s="95"/>
      <c r="D7" s="96"/>
      <c r="E7" s="96"/>
      <c r="F7" s="96"/>
      <c r="G7" s="96"/>
      <c r="H7" s="96"/>
      <c r="I7" s="112"/>
      <c r="J7" s="109" t="s">
        <v>20</v>
      </c>
    </row>
    <row r="8" spans="1:11" s="1" customFormat="1" ht="15" customHeight="1" x14ac:dyDescent="0.25">
      <c r="A8" s="17"/>
      <c r="B8" s="18"/>
      <c r="C8" s="18"/>
      <c r="D8" s="19"/>
      <c r="E8" s="40"/>
      <c r="F8" s="40"/>
      <c r="G8" s="40"/>
      <c r="H8" s="40"/>
      <c r="I8" s="46"/>
      <c r="J8" s="41" t="s">
        <v>32</v>
      </c>
      <c r="K8" s="87"/>
    </row>
    <row r="9" spans="1:11" ht="15" customHeight="1" x14ac:dyDescent="0.25">
      <c r="I9" s="46">
        <f>+I6</f>
        <v>0</v>
      </c>
      <c r="J9" s="41" t="s">
        <v>36</v>
      </c>
      <c r="K9" s="91"/>
    </row>
    <row r="10" spans="1:11" x14ac:dyDescent="0.25">
      <c r="C10" s="97"/>
      <c r="I10" s="4"/>
      <c r="J10" s="4"/>
    </row>
    <row r="11" spans="1:11" ht="11.25" x14ac:dyDescent="0.2">
      <c r="I11" s="4"/>
      <c r="J11" s="4"/>
    </row>
    <row r="12" spans="1:11" ht="11.25" x14ac:dyDescent="0.2">
      <c r="I12" s="4"/>
      <c r="J12" s="4"/>
    </row>
    <row r="13" spans="1:11" ht="11.25" x14ac:dyDescent="0.2">
      <c r="I13" s="4"/>
      <c r="J13" s="4"/>
    </row>
    <row r="14" spans="1:11" ht="11.25" x14ac:dyDescent="0.2">
      <c r="I14" s="4"/>
      <c r="J14" s="4"/>
    </row>
    <row r="16" spans="1:11" ht="16.5" x14ac:dyDescent="0.25">
      <c r="J16" s="73"/>
    </row>
  </sheetData>
  <mergeCells count="2">
    <mergeCell ref="A2:J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O18"/>
  <sheetViews>
    <sheetView zoomScale="120" zoomScaleNormal="120" workbookViewId="0">
      <selection activeCell="A3" sqref="A3:J3"/>
    </sheetView>
  </sheetViews>
  <sheetFormatPr baseColWidth="10" defaultColWidth="23.7109375" defaultRowHeight="15" x14ac:dyDescent="0.25"/>
  <cols>
    <col min="1" max="1" width="17.7109375" style="5" customWidth="1"/>
    <col min="2" max="2" width="30.7109375" style="4" customWidth="1"/>
    <col min="3" max="3" width="57.5703125" style="4" customWidth="1"/>
    <col min="4" max="5" width="13.42578125" style="4" customWidth="1"/>
    <col min="6" max="6" width="20.5703125" style="30" customWidth="1"/>
    <col min="7" max="7" width="20.7109375" style="8" customWidth="1"/>
    <col min="8" max="16384" width="23.7109375" style="4"/>
  </cols>
  <sheetData>
    <row r="1" spans="1:93" ht="35.1" customHeight="1" x14ac:dyDescent="0.25">
      <c r="A1" s="6"/>
      <c r="B1" s="6"/>
      <c r="C1" s="6"/>
      <c r="D1" s="6"/>
      <c r="E1" s="6"/>
      <c r="F1" s="28"/>
      <c r="G1" s="7"/>
    </row>
    <row r="2" spans="1:93" ht="35.1" customHeight="1" x14ac:dyDescent="0.2">
      <c r="A2" s="156" t="s">
        <v>23</v>
      </c>
      <c r="B2" s="156"/>
      <c r="C2" s="156"/>
      <c r="D2" s="156"/>
      <c r="E2" s="156"/>
      <c r="F2" s="156"/>
      <c r="G2" s="156"/>
    </row>
    <row r="3" spans="1:93" ht="35.1" customHeight="1" thickBot="1" x14ac:dyDescent="0.25">
      <c r="A3" s="156" t="s">
        <v>69</v>
      </c>
      <c r="B3" s="156"/>
      <c r="C3" s="156"/>
      <c r="D3" s="156"/>
      <c r="E3" s="156"/>
      <c r="F3" s="156"/>
      <c r="G3" s="156"/>
      <c r="H3" s="156"/>
      <c r="I3" s="156"/>
      <c r="J3" s="156"/>
    </row>
    <row r="4" spans="1:93" ht="37.5" customHeight="1" x14ac:dyDescent="0.2">
      <c r="A4" s="42" t="s">
        <v>13</v>
      </c>
      <c r="B4" s="43" t="s">
        <v>1</v>
      </c>
      <c r="C4" s="43" t="s">
        <v>0</v>
      </c>
      <c r="D4" s="43" t="s">
        <v>2</v>
      </c>
      <c r="E4" s="43" t="s">
        <v>19</v>
      </c>
      <c r="F4" s="108" t="s">
        <v>3</v>
      </c>
      <c r="G4" s="60" t="s">
        <v>5</v>
      </c>
    </row>
    <row r="5" spans="1:93" s="85" customFormat="1" ht="92.25" customHeight="1" x14ac:dyDescent="0.3">
      <c r="A5" s="148"/>
      <c r="B5" s="83"/>
      <c r="C5" s="83"/>
      <c r="D5" s="145"/>
      <c r="E5" s="145"/>
      <c r="F5" s="146"/>
      <c r="G5" s="100"/>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123"/>
    </row>
    <row r="6" spans="1:93" s="85" customFormat="1" ht="37.5" hidden="1" customHeight="1" x14ac:dyDescent="0.2">
      <c r="A6" s="115"/>
      <c r="B6" s="116"/>
      <c r="C6" s="116"/>
      <c r="D6" s="116"/>
      <c r="E6" s="116"/>
      <c r="F6" s="117"/>
      <c r="G6" s="118"/>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123"/>
    </row>
    <row r="7" spans="1:93" s="85" customFormat="1" ht="37.5" hidden="1" customHeight="1" x14ac:dyDescent="0.2">
      <c r="A7" s="115"/>
      <c r="B7" s="116"/>
      <c r="C7" s="116"/>
      <c r="D7" s="116"/>
      <c r="E7" s="116"/>
      <c r="F7" s="117"/>
      <c r="G7" s="118"/>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123"/>
    </row>
    <row r="8" spans="1:93" s="85" customFormat="1" ht="37.5" hidden="1" customHeight="1" x14ac:dyDescent="0.2">
      <c r="A8" s="115"/>
      <c r="B8" s="116"/>
      <c r="C8" s="116"/>
      <c r="D8" s="116"/>
      <c r="E8" s="116"/>
      <c r="F8" s="117"/>
      <c r="G8" s="118"/>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123"/>
    </row>
    <row r="9" spans="1:93" s="85" customFormat="1" ht="37.5" hidden="1" customHeight="1" x14ac:dyDescent="0.2">
      <c r="A9" s="115"/>
      <c r="B9" s="116"/>
      <c r="C9" s="116"/>
      <c r="D9" s="116"/>
      <c r="E9" s="116"/>
      <c r="F9" s="117"/>
      <c r="G9" s="118"/>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123"/>
    </row>
    <row r="10" spans="1:93" s="114" customFormat="1" ht="37.5" hidden="1" customHeight="1" x14ac:dyDescent="0.3">
      <c r="A10" s="100"/>
      <c r="B10" s="113"/>
      <c r="C10" s="103"/>
      <c r="D10" s="84"/>
      <c r="E10" s="84"/>
      <c r="F10" s="88"/>
      <c r="G10" s="86"/>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24"/>
    </row>
    <row r="11" spans="1:93" ht="15" customHeight="1" x14ac:dyDescent="0.25">
      <c r="A11" s="109"/>
      <c r="B11" s="110"/>
      <c r="C11" s="110"/>
      <c r="D11" s="111"/>
      <c r="E11" s="111"/>
      <c r="F11" s="112"/>
      <c r="G11" s="55" t="s">
        <v>20</v>
      </c>
    </row>
    <row r="12" spans="1:93" x14ac:dyDescent="0.25">
      <c r="A12" s="17"/>
      <c r="B12" s="18"/>
      <c r="C12" s="18"/>
      <c r="D12" s="19"/>
      <c r="E12" s="40"/>
      <c r="F12" s="46">
        <f>+F5</f>
        <v>0</v>
      </c>
      <c r="G12" s="41" t="s">
        <v>4</v>
      </c>
    </row>
    <row r="13" spans="1:93" x14ac:dyDescent="0.25">
      <c r="F13" s="46"/>
      <c r="G13" s="41"/>
    </row>
    <row r="14" spans="1:93" ht="11.25" x14ac:dyDescent="0.2">
      <c r="F14" s="4"/>
      <c r="G14" s="4"/>
    </row>
    <row r="15" spans="1:93" ht="11.25" x14ac:dyDescent="0.2">
      <c r="F15" s="4"/>
      <c r="G15" s="4"/>
    </row>
    <row r="16" spans="1:93" ht="11.25" x14ac:dyDescent="0.2">
      <c r="F16" s="4"/>
      <c r="G16" s="4"/>
    </row>
    <row r="17" spans="6:7" ht="11.25" x14ac:dyDescent="0.2">
      <c r="F17" s="4"/>
      <c r="G17" s="4"/>
    </row>
    <row r="18" spans="6:7" ht="11.25" x14ac:dyDescent="0.2">
      <c r="F18" s="4"/>
      <c r="G18" s="4"/>
    </row>
  </sheetData>
  <mergeCells count="2">
    <mergeCell ref="A2:G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0"/>
  <sheetViews>
    <sheetView zoomScale="81" zoomScaleNormal="81" workbookViewId="0">
      <selection activeCell="I10" sqref="I10"/>
    </sheetView>
  </sheetViews>
  <sheetFormatPr baseColWidth="10" defaultColWidth="23.7109375" defaultRowHeight="11.25" x14ac:dyDescent="0.2"/>
  <cols>
    <col min="1" max="1" width="17.7109375" style="5" customWidth="1"/>
    <col min="2" max="2" width="49.42578125" style="4" customWidth="1"/>
    <col min="3" max="3" width="57.5703125" style="4" customWidth="1"/>
    <col min="4" max="7" width="13.42578125" style="4" customWidth="1"/>
    <col min="8" max="8" width="17.85546875" style="4" customWidth="1"/>
    <col min="9" max="9" width="16.7109375" style="4" customWidth="1"/>
    <col min="10" max="10" width="18.7109375" style="8" customWidth="1"/>
    <col min="11" max="16384" width="23.7109375" style="4"/>
  </cols>
  <sheetData>
    <row r="1" spans="1:11" ht="35.1" customHeight="1" x14ac:dyDescent="0.2">
      <c r="A1" s="6"/>
      <c r="B1" s="6"/>
      <c r="C1" s="6"/>
      <c r="D1" s="6"/>
      <c r="E1" s="6"/>
      <c r="F1" s="6"/>
      <c r="G1" s="6"/>
      <c r="H1" s="6"/>
      <c r="I1" s="6"/>
      <c r="J1" s="7"/>
    </row>
    <row r="2" spans="1:11" ht="35.1" customHeight="1" x14ac:dyDescent="0.2">
      <c r="A2" s="156" t="s">
        <v>49</v>
      </c>
      <c r="B2" s="156"/>
      <c r="C2" s="156"/>
      <c r="D2" s="156"/>
      <c r="E2" s="156"/>
      <c r="F2" s="156"/>
      <c r="G2" s="156"/>
      <c r="H2" s="156"/>
      <c r="I2" s="156"/>
      <c r="J2" s="156"/>
    </row>
    <row r="3" spans="1:11" ht="35.1" customHeight="1" thickBot="1" x14ac:dyDescent="0.25">
      <c r="A3" s="156" t="s">
        <v>70</v>
      </c>
      <c r="B3" s="156"/>
      <c r="C3" s="156"/>
      <c r="D3" s="156"/>
      <c r="E3" s="156"/>
      <c r="F3" s="156"/>
      <c r="G3" s="156"/>
      <c r="H3" s="156"/>
      <c r="I3" s="156"/>
      <c r="J3" s="156"/>
    </row>
    <row r="4" spans="1:11" ht="37.5" customHeight="1" x14ac:dyDescent="0.2">
      <c r="A4" s="42" t="s">
        <v>13</v>
      </c>
      <c r="B4" s="43" t="s">
        <v>1</v>
      </c>
      <c r="C4" s="43" t="s">
        <v>0</v>
      </c>
      <c r="D4" s="43" t="s">
        <v>2</v>
      </c>
      <c r="E4" s="43" t="s">
        <v>19</v>
      </c>
      <c r="F4" s="157" t="s">
        <v>47</v>
      </c>
      <c r="G4" s="157" t="s">
        <v>38</v>
      </c>
      <c r="H4" s="159" t="s">
        <v>27</v>
      </c>
      <c r="I4" s="159" t="s">
        <v>43</v>
      </c>
      <c r="J4" s="161" t="s">
        <v>28</v>
      </c>
    </row>
    <row r="5" spans="1:11" ht="39" customHeight="1" x14ac:dyDescent="0.2">
      <c r="A5" s="134"/>
      <c r="B5" s="57"/>
      <c r="C5" s="57"/>
      <c r="D5" s="57"/>
      <c r="E5" s="57"/>
      <c r="F5" s="158"/>
      <c r="G5" s="158"/>
      <c r="H5" s="160"/>
      <c r="I5" s="160"/>
      <c r="J5" s="162"/>
    </row>
    <row r="6" spans="1:11" ht="97.5" customHeight="1" x14ac:dyDescent="0.25">
      <c r="A6" s="217" t="s">
        <v>312</v>
      </c>
      <c r="B6" s="218" t="s">
        <v>313</v>
      </c>
      <c r="C6" s="219" t="s">
        <v>314</v>
      </c>
      <c r="D6" s="220">
        <v>45809</v>
      </c>
      <c r="E6" s="220">
        <v>45946</v>
      </c>
      <c r="F6" s="65"/>
      <c r="G6" s="65"/>
      <c r="H6" s="221"/>
      <c r="I6" s="221">
        <v>249882672</v>
      </c>
      <c r="J6" s="222" t="s">
        <v>167</v>
      </c>
    </row>
    <row r="7" spans="1:11" ht="15" x14ac:dyDescent="0.25">
      <c r="F7" s="130"/>
      <c r="G7" s="131"/>
      <c r="H7" s="147">
        <f>SUM(H6:H6)</f>
        <v>0</v>
      </c>
      <c r="I7" s="132"/>
      <c r="J7" s="109" t="s">
        <v>20</v>
      </c>
    </row>
    <row r="8" spans="1:11" ht="15" x14ac:dyDescent="0.2">
      <c r="H8" s="132"/>
      <c r="I8" s="132"/>
      <c r="J8" s="41" t="s">
        <v>32</v>
      </c>
    </row>
    <row r="9" spans="1:11" ht="15" x14ac:dyDescent="0.2">
      <c r="H9" s="147">
        <f>SUM(H7:H8)</f>
        <v>0</v>
      </c>
      <c r="I9" s="132">
        <f>+I6</f>
        <v>249882672</v>
      </c>
      <c r="J9" s="41" t="s">
        <v>46</v>
      </c>
      <c r="K9" s="4">
        <v>1</v>
      </c>
    </row>
    <row r="10" spans="1:11" x14ac:dyDescent="0.2">
      <c r="I10" s="90"/>
      <c r="J10" s="4"/>
    </row>
  </sheetData>
  <autoFilter ref="A4:J9"/>
  <mergeCells count="7">
    <mergeCell ref="A2:J2"/>
    <mergeCell ref="A3:J3"/>
    <mergeCell ref="F4:F5"/>
    <mergeCell ref="G4:G5"/>
    <mergeCell ref="H4:H5"/>
    <mergeCell ref="I4:I5"/>
    <mergeCell ref="J4:J5"/>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20"/>
  <sheetViews>
    <sheetView zoomScale="84" zoomScaleNormal="84" workbookViewId="0">
      <selection activeCell="C26" sqref="C26"/>
    </sheetView>
  </sheetViews>
  <sheetFormatPr baseColWidth="10" defaultColWidth="23.7109375" defaultRowHeight="15" x14ac:dyDescent="0.25"/>
  <cols>
    <col min="1" max="1" width="17.7109375" style="5" customWidth="1"/>
    <col min="2" max="2" width="41.7109375" style="4" customWidth="1"/>
    <col min="3" max="3" width="57.5703125" style="4" customWidth="1"/>
    <col min="4" max="5" width="13.42578125" style="4" customWidth="1"/>
    <col min="6" max="6" width="18.5703125" style="4" customWidth="1"/>
    <col min="7" max="7" width="19.140625" style="4" customWidth="1"/>
    <col min="8" max="8" width="26.42578125" style="4" customWidth="1"/>
    <col min="9" max="9" width="20.5703125" style="30" customWidth="1"/>
    <col min="10" max="10" width="22.42578125" style="8" customWidth="1"/>
    <col min="11" max="16384" width="23.7109375" style="4"/>
  </cols>
  <sheetData>
    <row r="1" spans="1:10" ht="35.1" customHeight="1" x14ac:dyDescent="0.25">
      <c r="A1" s="6"/>
      <c r="B1" s="6"/>
      <c r="C1" s="6"/>
      <c r="D1" s="6"/>
      <c r="E1" s="6"/>
      <c r="F1" s="6"/>
      <c r="G1" s="6"/>
      <c r="H1" s="6"/>
      <c r="I1" s="28"/>
      <c r="J1" s="7"/>
    </row>
    <row r="2" spans="1:10" ht="35.1" customHeight="1" x14ac:dyDescent="0.2">
      <c r="A2" s="156" t="s">
        <v>50</v>
      </c>
      <c r="B2" s="156"/>
      <c r="C2" s="156"/>
      <c r="D2" s="156"/>
      <c r="E2" s="156"/>
      <c r="F2" s="156"/>
      <c r="G2" s="156"/>
      <c r="H2" s="156"/>
      <c r="I2" s="156"/>
      <c r="J2" s="156"/>
    </row>
    <row r="3" spans="1:10" ht="35.1" customHeight="1" x14ac:dyDescent="0.2">
      <c r="A3" s="156" t="s">
        <v>69</v>
      </c>
      <c r="B3" s="156"/>
      <c r="C3" s="156"/>
      <c r="D3" s="156"/>
      <c r="E3" s="156"/>
      <c r="F3" s="156"/>
      <c r="G3" s="156"/>
      <c r="H3" s="156"/>
      <c r="I3" s="156"/>
      <c r="J3" s="156"/>
    </row>
    <row r="4" spans="1:10" ht="37.5" customHeight="1" x14ac:dyDescent="0.2">
      <c r="A4" s="80" t="s">
        <v>13</v>
      </c>
      <c r="B4" s="81" t="s">
        <v>1</v>
      </c>
      <c r="C4" s="81" t="s">
        <v>0</v>
      </c>
      <c r="D4" s="81" t="s">
        <v>2</v>
      </c>
      <c r="E4" s="81" t="s">
        <v>19</v>
      </c>
      <c r="F4" s="92" t="s">
        <v>42</v>
      </c>
      <c r="G4" s="92" t="s">
        <v>39</v>
      </c>
      <c r="H4" s="92" t="s">
        <v>40</v>
      </c>
      <c r="I4" s="82" t="s">
        <v>41</v>
      </c>
      <c r="J4" s="60" t="s">
        <v>5</v>
      </c>
    </row>
    <row r="5" spans="1:10" ht="95.25" customHeight="1" x14ac:dyDescent="0.3">
      <c r="A5" s="119"/>
      <c r="B5" s="135"/>
      <c r="C5" s="136"/>
      <c r="D5" s="93"/>
      <c r="E5" s="93"/>
      <c r="F5" s="121"/>
      <c r="G5" s="121"/>
      <c r="H5" s="98"/>
      <c r="I5" s="98"/>
      <c r="J5" s="137"/>
    </row>
    <row r="6" spans="1:10" ht="15" customHeight="1" x14ac:dyDescent="0.3">
      <c r="A6" s="53"/>
      <c r="B6" s="56"/>
      <c r="C6" s="59"/>
      <c r="D6" s="54"/>
      <c r="E6" s="54"/>
      <c r="F6" s="54"/>
      <c r="G6" s="54"/>
      <c r="H6" s="54"/>
      <c r="I6" s="45">
        <v>0</v>
      </c>
      <c r="J6" s="41" t="s">
        <v>20</v>
      </c>
    </row>
    <row r="7" spans="1:10" x14ac:dyDescent="0.25">
      <c r="A7" s="17"/>
      <c r="B7" s="18"/>
      <c r="C7" s="18"/>
      <c r="D7" s="19"/>
      <c r="E7" s="40"/>
      <c r="F7" s="40"/>
      <c r="G7" s="40"/>
      <c r="H7" s="40"/>
      <c r="I7" s="45"/>
      <c r="J7" s="85" t="s">
        <v>36</v>
      </c>
    </row>
    <row r="8" spans="1:10" x14ac:dyDescent="0.25">
      <c r="I8" s="45"/>
      <c r="J8" s="85" t="s">
        <v>4</v>
      </c>
    </row>
    <row r="9" spans="1:10" ht="11.25" x14ac:dyDescent="0.2">
      <c r="I9" s="101"/>
      <c r="J9" s="4"/>
    </row>
    <row r="10" spans="1:10" ht="11.25" x14ac:dyDescent="0.2">
      <c r="I10" s="4"/>
      <c r="J10" s="4"/>
    </row>
    <row r="11" spans="1:10" ht="11.25" x14ac:dyDescent="0.2">
      <c r="I11" s="4"/>
      <c r="J11" s="4"/>
    </row>
    <row r="12" spans="1:10" ht="11.25" x14ac:dyDescent="0.2">
      <c r="I12" s="4"/>
    </row>
    <row r="13" spans="1:10" ht="11.25" x14ac:dyDescent="0.2">
      <c r="I13" s="4"/>
    </row>
    <row r="18" spans="3:3" x14ac:dyDescent="0.25">
      <c r="C18" s="90"/>
    </row>
    <row r="20" spans="3:3" x14ac:dyDescent="0.25">
      <c r="C20" s="4">
        <f>INTERVENTORIA!K811</f>
        <v>0</v>
      </c>
    </row>
  </sheetData>
  <autoFilter ref="A4:J8"/>
  <mergeCells count="2">
    <mergeCell ref="A2:J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K45"/>
  <sheetViews>
    <sheetView topLeftCell="A36" zoomScale="86" zoomScaleNormal="86" workbookViewId="0">
      <selection activeCell="K46" sqref="K46"/>
    </sheetView>
  </sheetViews>
  <sheetFormatPr baseColWidth="10" defaultColWidth="23.7109375" defaultRowHeight="15" x14ac:dyDescent="0.25"/>
  <cols>
    <col min="1" max="1" width="19.5703125" style="58" customWidth="1"/>
    <col min="2" max="2" width="49.5703125" style="68" customWidth="1"/>
    <col min="3" max="3" width="57.5703125" style="69" customWidth="1"/>
    <col min="4" max="7" width="17.7109375" style="58" customWidth="1"/>
    <col min="8" max="9" width="23" style="72" customWidth="1"/>
    <col min="10" max="10" width="24.28515625" style="70" customWidth="1"/>
    <col min="11" max="11" width="26.42578125" style="71" customWidth="1"/>
    <col min="12" max="16384" width="23.7109375" style="51"/>
  </cols>
  <sheetData>
    <row r="1" spans="1:11" x14ac:dyDescent="0.25">
      <c r="A1" s="61"/>
      <c r="B1" s="61"/>
      <c r="C1" s="61"/>
      <c r="D1" s="61"/>
      <c r="E1" s="61"/>
      <c r="F1" s="61"/>
      <c r="G1" s="61"/>
      <c r="H1" s="62"/>
      <c r="I1" s="62"/>
      <c r="J1" s="63"/>
      <c r="K1" s="64"/>
    </row>
    <row r="2" spans="1:11" ht="23.25" x14ac:dyDescent="0.25">
      <c r="A2" s="163" t="s">
        <v>34</v>
      </c>
      <c r="B2" s="163"/>
      <c r="C2" s="163"/>
      <c r="D2" s="163"/>
      <c r="E2" s="163"/>
      <c r="F2" s="163"/>
      <c r="G2" s="163"/>
      <c r="H2" s="163"/>
      <c r="I2" s="163"/>
      <c r="J2" s="163"/>
      <c r="K2" s="163"/>
    </row>
    <row r="3" spans="1:11" ht="94.5" customHeight="1" x14ac:dyDescent="0.25">
      <c r="A3" s="163" t="s">
        <v>71</v>
      </c>
      <c r="B3" s="163"/>
      <c r="C3" s="163"/>
      <c r="D3" s="163"/>
      <c r="E3" s="163"/>
      <c r="F3" s="163"/>
      <c r="G3" s="163"/>
      <c r="H3" s="163"/>
      <c r="I3" s="163"/>
      <c r="J3" s="163"/>
      <c r="K3" s="163"/>
    </row>
    <row r="4" spans="1:11" ht="90" customHeight="1" x14ac:dyDescent="0.25">
      <c r="A4" s="65" t="s">
        <v>29</v>
      </c>
      <c r="B4" s="65" t="s">
        <v>30</v>
      </c>
      <c r="C4" s="65" t="s">
        <v>24</v>
      </c>
      <c r="D4" s="65" t="s">
        <v>25</v>
      </c>
      <c r="E4" s="65" t="s">
        <v>26</v>
      </c>
      <c r="F4" s="65" t="s">
        <v>44</v>
      </c>
      <c r="G4" s="65" t="s">
        <v>38</v>
      </c>
      <c r="H4" s="66" t="s">
        <v>27</v>
      </c>
      <c r="I4" s="66" t="s">
        <v>43</v>
      </c>
      <c r="J4" s="67" t="str">
        <f>K4</f>
        <v>MODALIDAD (Homo o Convenio: nombre del convenio)</v>
      </c>
      <c r="K4" s="65" t="s">
        <v>28</v>
      </c>
    </row>
    <row r="5" spans="1:11" ht="90" customHeight="1" x14ac:dyDescent="0.3">
      <c r="A5" s="151" t="s">
        <v>73</v>
      </c>
      <c r="B5" s="83" t="s">
        <v>74</v>
      </c>
      <c r="C5" s="52" t="s">
        <v>147</v>
      </c>
      <c r="D5" s="84">
        <v>45809</v>
      </c>
      <c r="E5" s="84">
        <v>45946</v>
      </c>
      <c r="F5" s="65"/>
      <c r="G5" s="65"/>
      <c r="H5" s="152"/>
      <c r="I5" s="88">
        <v>15866667</v>
      </c>
      <c r="J5" s="144" t="s">
        <v>167</v>
      </c>
      <c r="K5" s="65"/>
    </row>
    <row r="6" spans="1:11" ht="90" customHeight="1" x14ac:dyDescent="0.3">
      <c r="A6" s="151" t="s">
        <v>75</v>
      </c>
      <c r="B6" s="83" t="s">
        <v>76</v>
      </c>
      <c r="C6" s="196" t="s">
        <v>148</v>
      </c>
      <c r="D6" s="84">
        <v>45809</v>
      </c>
      <c r="E6" s="84">
        <v>45946</v>
      </c>
      <c r="F6" s="65"/>
      <c r="G6" s="65"/>
      <c r="H6" s="153"/>
      <c r="I6" s="88">
        <v>14506667</v>
      </c>
      <c r="J6" s="144" t="s">
        <v>167</v>
      </c>
      <c r="K6" s="65"/>
    </row>
    <row r="7" spans="1:11" ht="90" customHeight="1" x14ac:dyDescent="0.3">
      <c r="A7" s="151" t="s">
        <v>77</v>
      </c>
      <c r="B7" s="83" t="s">
        <v>78</v>
      </c>
      <c r="C7" s="52" t="s">
        <v>149</v>
      </c>
      <c r="D7" s="84">
        <v>45809</v>
      </c>
      <c r="E7" s="84">
        <v>45946</v>
      </c>
      <c r="F7" s="65"/>
      <c r="G7" s="65"/>
      <c r="H7" s="153"/>
      <c r="I7" s="88">
        <v>14506667</v>
      </c>
      <c r="J7" s="144" t="s">
        <v>167</v>
      </c>
      <c r="K7" s="65"/>
    </row>
    <row r="8" spans="1:11" ht="90" customHeight="1" x14ac:dyDescent="0.3">
      <c r="A8" s="151" t="s">
        <v>79</v>
      </c>
      <c r="B8" s="188" t="s">
        <v>80</v>
      </c>
      <c r="C8" s="83" t="s">
        <v>150</v>
      </c>
      <c r="D8" s="84">
        <v>45809</v>
      </c>
      <c r="E8" s="84">
        <v>45843</v>
      </c>
      <c r="F8" s="65"/>
      <c r="G8" s="65"/>
      <c r="H8" s="152"/>
      <c r="I8" s="88">
        <v>3928120</v>
      </c>
      <c r="J8" s="150" t="s">
        <v>64</v>
      </c>
      <c r="K8" s="65"/>
    </row>
    <row r="9" spans="1:11" ht="90" customHeight="1" x14ac:dyDescent="0.3">
      <c r="A9" s="151" t="s">
        <v>81</v>
      </c>
      <c r="B9" s="83" t="s">
        <v>82</v>
      </c>
      <c r="C9" s="83" t="s">
        <v>150</v>
      </c>
      <c r="D9" s="84">
        <v>45809</v>
      </c>
      <c r="E9" s="84">
        <v>45843</v>
      </c>
      <c r="F9" s="65"/>
      <c r="G9" s="65"/>
      <c r="H9" s="152"/>
      <c r="I9" s="88">
        <v>3928120</v>
      </c>
      <c r="J9" s="150" t="s">
        <v>64</v>
      </c>
      <c r="K9" s="65"/>
    </row>
    <row r="10" spans="1:11" ht="90" customHeight="1" x14ac:dyDescent="0.3">
      <c r="A10" s="151" t="s">
        <v>83</v>
      </c>
      <c r="B10" s="83" t="s">
        <v>84</v>
      </c>
      <c r="C10" s="83" t="s">
        <v>150</v>
      </c>
      <c r="D10" s="84">
        <v>45809</v>
      </c>
      <c r="E10" s="84">
        <v>45843</v>
      </c>
      <c r="F10" s="65"/>
      <c r="G10" s="65"/>
      <c r="H10" s="152"/>
      <c r="I10" s="88">
        <v>3928120</v>
      </c>
      <c r="J10" s="150" t="s">
        <v>64</v>
      </c>
      <c r="K10" s="65"/>
    </row>
    <row r="11" spans="1:11" ht="90" customHeight="1" x14ac:dyDescent="0.3">
      <c r="A11" s="151" t="s">
        <v>85</v>
      </c>
      <c r="B11" s="83" t="s">
        <v>86</v>
      </c>
      <c r="C11" s="83" t="s">
        <v>151</v>
      </c>
      <c r="D11" s="84">
        <v>45809</v>
      </c>
      <c r="E11" s="84">
        <v>45843</v>
      </c>
      <c r="F11" s="65"/>
      <c r="G11" s="65"/>
      <c r="H11" s="152"/>
      <c r="I11" s="88">
        <v>3928120</v>
      </c>
      <c r="J11" s="150" t="s">
        <v>64</v>
      </c>
      <c r="K11" s="65"/>
    </row>
    <row r="12" spans="1:11" ht="90" customHeight="1" x14ac:dyDescent="0.3">
      <c r="A12" s="151" t="s">
        <v>87</v>
      </c>
      <c r="B12" s="83" t="s">
        <v>88</v>
      </c>
      <c r="C12" s="83" t="s">
        <v>152</v>
      </c>
      <c r="D12" s="84">
        <v>45809</v>
      </c>
      <c r="E12" s="84">
        <v>45843</v>
      </c>
      <c r="F12" s="65"/>
      <c r="G12" s="65"/>
      <c r="H12" s="152"/>
      <c r="I12" s="88">
        <v>4434780</v>
      </c>
      <c r="J12" s="150" t="s">
        <v>64</v>
      </c>
      <c r="K12" s="65"/>
    </row>
    <row r="13" spans="1:11" ht="90" customHeight="1" x14ac:dyDescent="0.3">
      <c r="A13" s="151" t="s">
        <v>89</v>
      </c>
      <c r="B13" s="83" t="s">
        <v>90</v>
      </c>
      <c r="C13" s="83" t="s">
        <v>153</v>
      </c>
      <c r="D13" s="84">
        <v>45809</v>
      </c>
      <c r="E13" s="84">
        <v>45946</v>
      </c>
      <c r="F13" s="65"/>
      <c r="G13" s="65"/>
      <c r="H13" s="152"/>
      <c r="I13" s="88">
        <v>15866667</v>
      </c>
      <c r="J13" s="144" t="s">
        <v>167</v>
      </c>
      <c r="K13" s="65"/>
    </row>
    <row r="14" spans="1:11" ht="90" customHeight="1" x14ac:dyDescent="0.3">
      <c r="A14" s="151" t="s">
        <v>91</v>
      </c>
      <c r="B14" s="83" t="s">
        <v>92</v>
      </c>
      <c r="C14" s="83" t="s">
        <v>154</v>
      </c>
      <c r="D14" s="84">
        <v>45809</v>
      </c>
      <c r="E14" s="84">
        <v>45946</v>
      </c>
      <c r="F14" s="65"/>
      <c r="G14" s="65"/>
      <c r="H14" s="153"/>
      <c r="I14" s="153">
        <v>18949333</v>
      </c>
      <c r="J14" s="144" t="s">
        <v>167</v>
      </c>
      <c r="K14" s="65"/>
    </row>
    <row r="15" spans="1:11" ht="90" customHeight="1" x14ac:dyDescent="0.3">
      <c r="A15" s="151" t="s">
        <v>93</v>
      </c>
      <c r="B15" s="83" t="s">
        <v>94</v>
      </c>
      <c r="C15" s="83" t="s">
        <v>155</v>
      </c>
      <c r="D15" s="84">
        <v>45809</v>
      </c>
      <c r="E15" s="84">
        <v>45946</v>
      </c>
      <c r="F15" s="65"/>
      <c r="G15" s="65"/>
      <c r="H15" s="152"/>
      <c r="I15" s="153">
        <v>14506667</v>
      </c>
      <c r="J15" s="144" t="s">
        <v>167</v>
      </c>
      <c r="K15" s="65"/>
    </row>
    <row r="16" spans="1:11" ht="90" customHeight="1" x14ac:dyDescent="0.3">
      <c r="A16" s="151" t="s">
        <v>95</v>
      </c>
      <c r="B16" s="83" t="s">
        <v>96</v>
      </c>
      <c r="C16" s="52" t="s">
        <v>156</v>
      </c>
      <c r="D16" s="84">
        <v>45809</v>
      </c>
      <c r="E16" s="84">
        <v>45946</v>
      </c>
      <c r="F16" s="65"/>
      <c r="G16" s="65"/>
      <c r="H16" s="45"/>
      <c r="I16" s="88">
        <v>14506667</v>
      </c>
      <c r="J16" s="144" t="s">
        <v>167</v>
      </c>
      <c r="K16" s="65"/>
    </row>
    <row r="17" spans="1:11" ht="90" customHeight="1" x14ac:dyDescent="0.3">
      <c r="A17" s="151" t="s">
        <v>97</v>
      </c>
      <c r="B17" s="83" t="s">
        <v>98</v>
      </c>
      <c r="C17" s="83" t="s">
        <v>157</v>
      </c>
      <c r="D17" s="84">
        <v>45809</v>
      </c>
      <c r="E17" s="84">
        <v>45946</v>
      </c>
      <c r="F17" s="65"/>
      <c r="G17" s="65"/>
      <c r="H17" s="152"/>
      <c r="I17" s="88">
        <v>14506667</v>
      </c>
      <c r="J17" s="144" t="s">
        <v>167</v>
      </c>
      <c r="K17" s="65"/>
    </row>
    <row r="18" spans="1:11" ht="90" customHeight="1" x14ac:dyDescent="0.3">
      <c r="A18" s="151" t="s">
        <v>99</v>
      </c>
      <c r="B18" s="83" t="s">
        <v>100</v>
      </c>
      <c r="C18" s="52" t="s">
        <v>147</v>
      </c>
      <c r="D18" s="84">
        <v>45809</v>
      </c>
      <c r="E18" s="84">
        <v>45946</v>
      </c>
      <c r="F18" s="65"/>
      <c r="G18" s="65"/>
      <c r="H18" s="153"/>
      <c r="I18" s="88">
        <v>15866667</v>
      </c>
      <c r="J18" s="144" t="s">
        <v>167</v>
      </c>
      <c r="K18" s="65"/>
    </row>
    <row r="19" spans="1:11" ht="90" customHeight="1" x14ac:dyDescent="0.3">
      <c r="A19" s="151" t="s">
        <v>101</v>
      </c>
      <c r="B19" s="83" t="s">
        <v>102</v>
      </c>
      <c r="C19" s="83" t="s">
        <v>158</v>
      </c>
      <c r="D19" s="84">
        <v>45809</v>
      </c>
      <c r="E19" s="84">
        <v>45843</v>
      </c>
      <c r="F19" s="65"/>
      <c r="G19" s="65"/>
      <c r="H19" s="88"/>
      <c r="I19" s="88">
        <v>4434780</v>
      </c>
      <c r="J19" s="150" t="s">
        <v>64</v>
      </c>
      <c r="K19" s="65"/>
    </row>
    <row r="20" spans="1:11" ht="90" customHeight="1" x14ac:dyDescent="0.3">
      <c r="A20" s="151" t="s">
        <v>103</v>
      </c>
      <c r="B20" s="83" t="s">
        <v>104</v>
      </c>
      <c r="C20" s="83" t="s">
        <v>150</v>
      </c>
      <c r="D20" s="84">
        <v>45809</v>
      </c>
      <c r="E20" s="84">
        <v>45843</v>
      </c>
      <c r="F20" s="65"/>
      <c r="G20" s="65"/>
      <c r="H20" s="154"/>
      <c r="I20" s="88">
        <v>3928120</v>
      </c>
      <c r="J20" s="150" t="s">
        <v>64</v>
      </c>
      <c r="K20" s="65"/>
    </row>
    <row r="21" spans="1:11" ht="90" customHeight="1" x14ac:dyDescent="0.3">
      <c r="A21" s="151" t="s">
        <v>105</v>
      </c>
      <c r="B21" s="83" t="s">
        <v>106</v>
      </c>
      <c r="C21" s="83" t="s">
        <v>150</v>
      </c>
      <c r="D21" s="84">
        <v>45809</v>
      </c>
      <c r="E21" s="84">
        <v>45843</v>
      </c>
      <c r="F21" s="65"/>
      <c r="G21" s="65"/>
      <c r="H21" s="88"/>
      <c r="I21" s="88">
        <v>3928120</v>
      </c>
      <c r="J21" s="150" t="s">
        <v>64</v>
      </c>
      <c r="K21" s="65"/>
    </row>
    <row r="22" spans="1:11" ht="90" customHeight="1" x14ac:dyDescent="0.3">
      <c r="A22" s="151" t="s">
        <v>107</v>
      </c>
      <c r="B22" s="83" t="s">
        <v>108</v>
      </c>
      <c r="C22" s="83" t="s">
        <v>150</v>
      </c>
      <c r="D22" s="84">
        <v>45809</v>
      </c>
      <c r="E22" s="84">
        <v>45843</v>
      </c>
      <c r="F22" s="65"/>
      <c r="G22" s="65"/>
      <c r="H22" s="88"/>
      <c r="I22" s="88">
        <v>3928120</v>
      </c>
      <c r="J22" s="150" t="s">
        <v>64</v>
      </c>
      <c r="K22" s="65"/>
    </row>
    <row r="23" spans="1:11" ht="90" customHeight="1" x14ac:dyDescent="0.3">
      <c r="A23" s="151" t="s">
        <v>109</v>
      </c>
      <c r="B23" s="83" t="s">
        <v>110</v>
      </c>
      <c r="C23" s="83" t="s">
        <v>150</v>
      </c>
      <c r="D23" s="84">
        <v>45809</v>
      </c>
      <c r="E23" s="84">
        <v>45843</v>
      </c>
      <c r="F23" s="65"/>
      <c r="G23" s="65"/>
      <c r="H23" s="88"/>
      <c r="I23" s="88">
        <v>3928120</v>
      </c>
      <c r="J23" s="150" t="s">
        <v>64</v>
      </c>
      <c r="K23" s="65"/>
    </row>
    <row r="24" spans="1:11" ht="79.5" x14ac:dyDescent="0.3">
      <c r="A24" s="151" t="s">
        <v>111</v>
      </c>
      <c r="B24" s="83" t="s">
        <v>112</v>
      </c>
      <c r="C24" s="197" t="s">
        <v>159</v>
      </c>
      <c r="D24" s="84">
        <v>45809</v>
      </c>
      <c r="E24" s="84">
        <v>45843</v>
      </c>
      <c r="F24" s="53"/>
      <c r="G24" s="53"/>
      <c r="H24" s="193"/>
      <c r="I24" s="88">
        <v>4244170</v>
      </c>
      <c r="J24" s="150" t="s">
        <v>64</v>
      </c>
      <c r="K24" s="104"/>
    </row>
    <row r="25" spans="1:11" ht="79.5" x14ac:dyDescent="0.3">
      <c r="A25" s="151" t="s">
        <v>113</v>
      </c>
      <c r="B25" s="83" t="s">
        <v>114</v>
      </c>
      <c r="C25" s="197" t="s">
        <v>159</v>
      </c>
      <c r="D25" s="84">
        <v>45809</v>
      </c>
      <c r="E25" s="84">
        <v>45843</v>
      </c>
      <c r="F25" s="53"/>
      <c r="G25" s="53"/>
      <c r="H25" s="193"/>
      <c r="I25" s="88">
        <v>4244170</v>
      </c>
      <c r="J25" s="150" t="s">
        <v>64</v>
      </c>
      <c r="K25" s="104"/>
    </row>
    <row r="26" spans="1:11" ht="79.5" x14ac:dyDescent="0.3">
      <c r="A26" s="151" t="s">
        <v>115</v>
      </c>
      <c r="B26" s="83" t="s">
        <v>116</v>
      </c>
      <c r="C26" s="197" t="s">
        <v>159</v>
      </c>
      <c r="D26" s="84">
        <v>45809</v>
      </c>
      <c r="E26" s="84">
        <v>45843</v>
      </c>
      <c r="F26" s="53"/>
      <c r="G26" s="53"/>
      <c r="H26" s="193"/>
      <c r="I26" s="88">
        <v>4244170</v>
      </c>
      <c r="J26" s="150" t="s">
        <v>64</v>
      </c>
      <c r="K26" s="104"/>
    </row>
    <row r="27" spans="1:11" ht="79.5" x14ac:dyDescent="0.3">
      <c r="A27" s="151" t="s">
        <v>117</v>
      </c>
      <c r="B27" s="83" t="s">
        <v>118</v>
      </c>
      <c r="C27" s="197" t="s">
        <v>159</v>
      </c>
      <c r="D27" s="84">
        <v>45809</v>
      </c>
      <c r="E27" s="84">
        <v>45843</v>
      </c>
      <c r="F27" s="53"/>
      <c r="G27" s="53"/>
      <c r="H27" s="193"/>
      <c r="I27" s="88">
        <v>4244170</v>
      </c>
      <c r="J27" s="150" t="s">
        <v>64</v>
      </c>
      <c r="K27" s="104"/>
    </row>
    <row r="28" spans="1:11" ht="79.5" x14ac:dyDescent="0.3">
      <c r="A28" s="151" t="s">
        <v>119</v>
      </c>
      <c r="B28" s="83" t="s">
        <v>120</v>
      </c>
      <c r="C28" s="197" t="s">
        <v>159</v>
      </c>
      <c r="D28" s="84">
        <v>45809</v>
      </c>
      <c r="E28" s="84">
        <v>45843</v>
      </c>
      <c r="F28" s="53"/>
      <c r="G28" s="53"/>
      <c r="H28" s="193"/>
      <c r="I28" s="88">
        <v>4244170</v>
      </c>
      <c r="J28" s="150" t="s">
        <v>64</v>
      </c>
      <c r="K28" s="104"/>
    </row>
    <row r="29" spans="1:11" ht="79.5" x14ac:dyDescent="0.3">
      <c r="A29" s="151" t="s">
        <v>121</v>
      </c>
      <c r="B29" s="83" t="s">
        <v>122</v>
      </c>
      <c r="C29" s="197" t="s">
        <v>159</v>
      </c>
      <c r="D29" s="84">
        <v>45809</v>
      </c>
      <c r="E29" s="84">
        <v>45843</v>
      </c>
      <c r="F29" s="53"/>
      <c r="G29" s="53"/>
      <c r="H29" s="193"/>
      <c r="I29" s="88">
        <v>4244170</v>
      </c>
      <c r="J29" s="150" t="s">
        <v>64</v>
      </c>
      <c r="K29" s="104"/>
    </row>
    <row r="30" spans="1:11" ht="79.5" x14ac:dyDescent="0.3">
      <c r="A30" s="151" t="s">
        <v>123</v>
      </c>
      <c r="B30" s="83" t="s">
        <v>124</v>
      </c>
      <c r="C30" s="197" t="s">
        <v>159</v>
      </c>
      <c r="D30" s="84">
        <v>45809</v>
      </c>
      <c r="E30" s="84">
        <v>45843</v>
      </c>
      <c r="F30" s="53"/>
      <c r="G30" s="53"/>
      <c r="H30" s="193"/>
      <c r="I30" s="88">
        <v>4244170</v>
      </c>
      <c r="J30" s="150" t="s">
        <v>64</v>
      </c>
      <c r="K30" s="104"/>
    </row>
    <row r="31" spans="1:11" ht="79.5" x14ac:dyDescent="0.3">
      <c r="A31" s="151" t="s">
        <v>125</v>
      </c>
      <c r="B31" s="83" t="s">
        <v>126</v>
      </c>
      <c r="C31" s="197" t="s">
        <v>159</v>
      </c>
      <c r="D31" s="84">
        <v>45809</v>
      </c>
      <c r="E31" s="84">
        <v>45843</v>
      </c>
      <c r="F31" s="53"/>
      <c r="G31" s="53"/>
      <c r="H31" s="193"/>
      <c r="I31" s="88">
        <v>4244170</v>
      </c>
      <c r="J31" s="150" t="s">
        <v>64</v>
      </c>
      <c r="K31" s="104"/>
    </row>
    <row r="32" spans="1:11" ht="126.75" x14ac:dyDescent="0.3">
      <c r="A32" s="151" t="s">
        <v>127</v>
      </c>
      <c r="B32" s="83" t="s">
        <v>128</v>
      </c>
      <c r="C32" s="197" t="s">
        <v>160</v>
      </c>
      <c r="D32" s="84">
        <v>45814</v>
      </c>
      <c r="E32" s="84">
        <v>45838</v>
      </c>
      <c r="F32" s="53"/>
      <c r="G32" s="53"/>
      <c r="H32" s="193"/>
      <c r="I32" s="88">
        <v>10940334</v>
      </c>
      <c r="J32" s="150" t="s">
        <v>64</v>
      </c>
      <c r="K32" s="104"/>
    </row>
    <row r="33" spans="1:11" ht="82.5" x14ac:dyDescent="0.3">
      <c r="A33" s="151" t="s">
        <v>129</v>
      </c>
      <c r="B33" s="189" t="s">
        <v>130</v>
      </c>
      <c r="C33" s="83" t="s">
        <v>62</v>
      </c>
      <c r="D33" s="84">
        <v>45814</v>
      </c>
      <c r="E33" s="84">
        <v>46022</v>
      </c>
      <c r="F33" s="53"/>
      <c r="G33" s="53"/>
      <c r="H33" s="193"/>
      <c r="I33" s="88">
        <v>20700000</v>
      </c>
      <c r="J33" s="150" t="s">
        <v>58</v>
      </c>
      <c r="K33" s="104"/>
    </row>
    <row r="34" spans="1:11" ht="112.5" x14ac:dyDescent="0.3">
      <c r="A34" s="151" t="s">
        <v>131</v>
      </c>
      <c r="B34" s="83" t="s">
        <v>132</v>
      </c>
      <c r="C34" s="52" t="s">
        <v>156</v>
      </c>
      <c r="D34" s="84">
        <v>45817</v>
      </c>
      <c r="E34" s="84">
        <v>45946</v>
      </c>
      <c r="F34" s="53"/>
      <c r="G34" s="53"/>
      <c r="H34" s="193"/>
      <c r="I34" s="88">
        <v>13653333</v>
      </c>
      <c r="J34" s="144" t="s">
        <v>167</v>
      </c>
      <c r="K34" s="104"/>
    </row>
    <row r="35" spans="1:11" ht="63" hidden="1" x14ac:dyDescent="0.25">
      <c r="A35" s="151" t="s">
        <v>133</v>
      </c>
      <c r="B35" s="52" t="s">
        <v>134</v>
      </c>
      <c r="C35" s="52" t="s">
        <v>161</v>
      </c>
      <c r="D35" s="84">
        <v>45819</v>
      </c>
      <c r="E35" s="84">
        <v>45821</v>
      </c>
      <c r="F35" s="53"/>
      <c r="G35" s="53"/>
      <c r="H35" s="193"/>
      <c r="I35" s="88">
        <v>69450400</v>
      </c>
      <c r="J35" s="150" t="s">
        <v>4</v>
      </c>
      <c r="K35" s="104"/>
    </row>
    <row r="36" spans="1:11" ht="82.5" x14ac:dyDescent="0.3">
      <c r="A36" s="151" t="s">
        <v>135</v>
      </c>
      <c r="B36" s="83" t="s">
        <v>136</v>
      </c>
      <c r="C36" s="198" t="s">
        <v>162</v>
      </c>
      <c r="D36" s="84">
        <v>45820</v>
      </c>
      <c r="E36" s="84">
        <v>45843</v>
      </c>
      <c r="F36" s="53"/>
      <c r="G36" s="53"/>
      <c r="H36" s="193"/>
      <c r="I36" s="88">
        <v>3040992</v>
      </c>
      <c r="J36" s="150" t="s">
        <v>64</v>
      </c>
      <c r="K36" s="104"/>
    </row>
    <row r="37" spans="1:11" ht="82.5" x14ac:dyDescent="0.3">
      <c r="A37" s="190" t="s">
        <v>137</v>
      </c>
      <c r="B37" s="83" t="s">
        <v>138</v>
      </c>
      <c r="C37" s="83" t="s">
        <v>163</v>
      </c>
      <c r="D37" s="84">
        <v>45820</v>
      </c>
      <c r="E37" s="84">
        <v>46022</v>
      </c>
      <c r="F37" s="53"/>
      <c r="G37" s="53"/>
      <c r="H37" s="193"/>
      <c r="I37" s="88">
        <v>19900000</v>
      </c>
      <c r="J37" s="150" t="s">
        <v>58</v>
      </c>
      <c r="K37" s="104"/>
    </row>
    <row r="38" spans="1:11" ht="189.75" x14ac:dyDescent="0.3">
      <c r="A38" s="151" t="s">
        <v>139</v>
      </c>
      <c r="B38" s="191" t="s">
        <v>140</v>
      </c>
      <c r="C38" s="199" t="s">
        <v>164</v>
      </c>
      <c r="D38" s="84">
        <v>45825</v>
      </c>
      <c r="E38" s="84">
        <v>45961</v>
      </c>
      <c r="F38" s="53"/>
      <c r="G38" s="53"/>
      <c r="H38" s="193"/>
      <c r="I38" s="88">
        <v>19284851</v>
      </c>
      <c r="J38" s="150" t="s">
        <v>68</v>
      </c>
      <c r="K38" s="104"/>
    </row>
    <row r="39" spans="1:11" ht="99" x14ac:dyDescent="0.3">
      <c r="A39" s="151" t="s">
        <v>141</v>
      </c>
      <c r="B39" s="188" t="s">
        <v>142</v>
      </c>
      <c r="C39" s="83" t="s">
        <v>165</v>
      </c>
      <c r="D39" s="84">
        <v>45827</v>
      </c>
      <c r="E39" s="84">
        <v>45946</v>
      </c>
      <c r="F39" s="53"/>
      <c r="G39" s="53"/>
      <c r="H39" s="193"/>
      <c r="I39" s="88">
        <v>13883332</v>
      </c>
      <c r="J39" s="144" t="s">
        <v>167</v>
      </c>
      <c r="K39" s="104"/>
    </row>
    <row r="40" spans="1:11" ht="49.5" hidden="1" x14ac:dyDescent="0.3">
      <c r="A40" s="151" t="s">
        <v>143</v>
      </c>
      <c r="B40" s="192" t="s">
        <v>144</v>
      </c>
      <c r="C40" s="83" t="s">
        <v>166</v>
      </c>
      <c r="D40" s="84">
        <v>45835</v>
      </c>
      <c r="E40" s="84">
        <v>46022</v>
      </c>
      <c r="F40" s="53"/>
      <c r="G40" s="53"/>
      <c r="H40" s="193"/>
      <c r="I40" s="88">
        <v>11727153</v>
      </c>
      <c r="J40" s="150" t="s">
        <v>4</v>
      </c>
      <c r="K40" s="104"/>
    </row>
    <row r="41" spans="1:11" ht="82.5" x14ac:dyDescent="0.3">
      <c r="A41" s="151" t="s">
        <v>145</v>
      </c>
      <c r="B41" s="83" t="s">
        <v>146</v>
      </c>
      <c r="C41" s="200" t="s">
        <v>62</v>
      </c>
      <c r="D41" s="84">
        <v>45835</v>
      </c>
      <c r="E41" s="84">
        <v>46022</v>
      </c>
      <c r="F41" s="53"/>
      <c r="G41" s="53"/>
      <c r="H41" s="193"/>
      <c r="I41" s="88">
        <v>18400000</v>
      </c>
      <c r="J41" s="150" t="s">
        <v>58</v>
      </c>
      <c r="K41" s="104"/>
    </row>
    <row r="42" spans="1:11" x14ac:dyDescent="0.25">
      <c r="A42" s="53"/>
      <c r="B42" s="195"/>
      <c r="C42" s="55"/>
      <c r="D42" s="53"/>
      <c r="E42" s="53"/>
      <c r="F42" s="53"/>
      <c r="G42" s="53"/>
      <c r="H42" s="193"/>
      <c r="I42" s="193"/>
      <c r="J42" s="194"/>
      <c r="K42" s="104"/>
    </row>
    <row r="43" spans="1:11" x14ac:dyDescent="0.25">
      <c r="I43" s="72">
        <f>SUM(I5:I42)</f>
        <v>414310944</v>
      </c>
      <c r="J43" s="70" t="s">
        <v>31</v>
      </c>
      <c r="K43" s="71">
        <v>37</v>
      </c>
    </row>
    <row r="44" spans="1:11" x14ac:dyDescent="0.25">
      <c r="I44" s="72">
        <v>81177553</v>
      </c>
      <c r="J44" s="70" t="s">
        <v>4</v>
      </c>
      <c r="K44" s="71">
        <v>2</v>
      </c>
    </row>
    <row r="45" spans="1:11" x14ac:dyDescent="0.25">
      <c r="I45" s="72">
        <v>333133391</v>
      </c>
      <c r="J45" s="70" t="s">
        <v>46</v>
      </c>
      <c r="K45" s="71">
        <v>35</v>
      </c>
    </row>
  </sheetData>
  <autoFilter ref="A4:K41">
    <filterColumn colId="9">
      <filters>
        <filter val="CONVENIO DUAL"/>
        <filter val="CONVENIO JOVENES PA LANTE"/>
        <filter val="CONVENIO MUJERES HOGAR"/>
        <filter val="CONVENIO UT"/>
      </filters>
    </filterColumn>
  </autoFilter>
  <mergeCells count="2">
    <mergeCell ref="A2:K2"/>
    <mergeCell ref="A3:K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9"/>
  <sheetViews>
    <sheetView topLeftCell="C52" zoomScale="80" zoomScaleNormal="80" workbookViewId="0">
      <selection activeCell="M58" sqref="M58"/>
    </sheetView>
  </sheetViews>
  <sheetFormatPr baseColWidth="10" defaultColWidth="23.7109375" defaultRowHeight="15" x14ac:dyDescent="0.25"/>
  <cols>
    <col min="1" max="1" width="27.140625" style="58" customWidth="1"/>
    <col min="2" max="2" width="45.85546875" style="68" customWidth="1"/>
    <col min="3" max="3" width="79.85546875" style="69" customWidth="1"/>
    <col min="4" max="4" width="22.5703125" style="58" customWidth="1"/>
    <col min="5" max="5" width="18" style="58" customWidth="1"/>
    <col min="6" max="10" width="17.7109375" style="58" customWidth="1"/>
    <col min="11" max="11" width="23" style="72" customWidth="1"/>
    <col min="12" max="12" width="24.28515625" style="70" customWidth="1"/>
    <col min="13" max="13" width="26.42578125" style="71" customWidth="1"/>
    <col min="14" max="14" width="47" style="133" customWidth="1"/>
    <col min="15" max="16384" width="23.7109375" style="51"/>
  </cols>
  <sheetData>
    <row r="1" spans="1:13" ht="93" customHeight="1" x14ac:dyDescent="0.25">
      <c r="A1" s="61"/>
      <c r="B1" s="61"/>
      <c r="C1" s="61"/>
      <c r="D1" s="61"/>
      <c r="E1" s="61"/>
      <c r="F1" s="61"/>
      <c r="G1" s="61"/>
      <c r="H1" s="61"/>
      <c r="I1" s="61"/>
      <c r="J1" s="61"/>
      <c r="K1" s="62"/>
      <c r="L1" s="63"/>
      <c r="M1" s="64"/>
    </row>
    <row r="2" spans="1:13" ht="35.1" customHeight="1" x14ac:dyDescent="0.25">
      <c r="A2" s="163" t="s">
        <v>45</v>
      </c>
      <c r="B2" s="163"/>
      <c r="C2" s="163"/>
      <c r="D2" s="163"/>
      <c r="E2" s="163"/>
      <c r="F2" s="163"/>
      <c r="G2" s="163"/>
      <c r="H2" s="163"/>
      <c r="I2" s="163"/>
      <c r="J2" s="163"/>
      <c r="K2" s="163"/>
      <c r="L2" s="163"/>
      <c r="M2" s="163"/>
    </row>
    <row r="3" spans="1:13" ht="34.5" customHeight="1" x14ac:dyDescent="0.25">
      <c r="A3" s="163" t="s">
        <v>72</v>
      </c>
      <c r="B3" s="163"/>
      <c r="C3" s="163"/>
      <c r="D3" s="163"/>
      <c r="E3" s="163"/>
      <c r="F3" s="163"/>
      <c r="G3" s="163"/>
      <c r="H3" s="163"/>
      <c r="I3" s="163"/>
      <c r="J3" s="163"/>
      <c r="K3" s="163"/>
      <c r="L3" s="163"/>
      <c r="M3" s="163"/>
    </row>
    <row r="4" spans="1:13" ht="123.75" customHeight="1" x14ac:dyDescent="0.25">
      <c r="A4" s="65" t="s">
        <v>29</v>
      </c>
      <c r="B4" s="65" t="s">
        <v>30</v>
      </c>
      <c r="C4" s="65" t="s">
        <v>24</v>
      </c>
      <c r="D4" s="65" t="s">
        <v>25</v>
      </c>
      <c r="E4" s="65" t="s">
        <v>26</v>
      </c>
      <c r="F4" s="65" t="s">
        <v>54</v>
      </c>
      <c r="G4" s="65" t="s">
        <v>38</v>
      </c>
      <c r="H4" s="65" t="s">
        <v>51</v>
      </c>
      <c r="I4" s="65" t="s">
        <v>52</v>
      </c>
      <c r="J4" s="66" t="s">
        <v>27</v>
      </c>
      <c r="K4" s="66" t="s">
        <v>43</v>
      </c>
      <c r="L4" s="67" t="str">
        <f>M4</f>
        <v>MODALIDAD (Homo o Convenio: nombre del convenio)</v>
      </c>
      <c r="M4" s="65" t="s">
        <v>28</v>
      </c>
    </row>
    <row r="5" spans="1:13" ht="123.75" customHeight="1" x14ac:dyDescent="0.3">
      <c r="A5" s="201" t="s">
        <v>168</v>
      </c>
      <c r="B5" s="202" t="s">
        <v>169</v>
      </c>
      <c r="C5" s="202" t="s">
        <v>272</v>
      </c>
      <c r="D5" s="208">
        <v>45809</v>
      </c>
      <c r="E5" s="208">
        <v>45843</v>
      </c>
      <c r="F5" s="65"/>
      <c r="G5" s="65"/>
      <c r="H5" s="65"/>
      <c r="I5" s="65"/>
      <c r="J5" s="66"/>
      <c r="K5" s="212">
        <v>6654200</v>
      </c>
      <c r="L5" s="213" t="s">
        <v>64</v>
      </c>
      <c r="M5" s="65"/>
    </row>
    <row r="6" spans="1:13" ht="123.75" customHeight="1" x14ac:dyDescent="0.3">
      <c r="A6" s="119" t="s">
        <v>170</v>
      </c>
      <c r="B6" s="155" t="s">
        <v>171</v>
      </c>
      <c r="C6" s="155" t="s">
        <v>273</v>
      </c>
      <c r="D6" s="209">
        <v>45809</v>
      </c>
      <c r="E6" s="209">
        <v>45843</v>
      </c>
      <c r="F6" s="65"/>
      <c r="G6" s="65"/>
      <c r="H6" s="65"/>
      <c r="I6" s="65"/>
      <c r="J6" s="66"/>
      <c r="K6" s="215">
        <v>9018065</v>
      </c>
      <c r="L6" s="216" t="s">
        <v>64</v>
      </c>
      <c r="M6" s="65"/>
    </row>
    <row r="7" spans="1:13" ht="123.75" customHeight="1" x14ac:dyDescent="0.3">
      <c r="A7" s="119" t="s">
        <v>172</v>
      </c>
      <c r="B7" s="83" t="s">
        <v>173</v>
      </c>
      <c r="C7" s="197" t="s">
        <v>274</v>
      </c>
      <c r="D7" s="209">
        <v>45809</v>
      </c>
      <c r="E7" s="209">
        <v>45843</v>
      </c>
      <c r="F7" s="65"/>
      <c r="G7" s="65"/>
      <c r="H7" s="65"/>
      <c r="I7" s="65"/>
      <c r="J7" s="66"/>
      <c r="K7" s="215">
        <v>3327100</v>
      </c>
      <c r="L7" s="216" t="s">
        <v>64</v>
      </c>
      <c r="M7" s="65"/>
    </row>
    <row r="8" spans="1:13" ht="123.75" customHeight="1" x14ac:dyDescent="0.3">
      <c r="A8" s="119" t="s">
        <v>174</v>
      </c>
      <c r="B8" s="83" t="s">
        <v>175</v>
      </c>
      <c r="C8" s="52" t="s">
        <v>275</v>
      </c>
      <c r="D8" s="209">
        <v>45809</v>
      </c>
      <c r="E8" s="209">
        <v>45946</v>
      </c>
      <c r="F8" s="65"/>
      <c r="G8" s="65"/>
      <c r="H8" s="65"/>
      <c r="I8" s="65"/>
      <c r="J8" s="66"/>
      <c r="K8" s="215">
        <v>30917333</v>
      </c>
      <c r="L8" s="216" t="s">
        <v>167</v>
      </c>
      <c r="M8" s="65"/>
    </row>
    <row r="9" spans="1:13" ht="123.75" customHeight="1" x14ac:dyDescent="0.3">
      <c r="A9" s="119" t="s">
        <v>176</v>
      </c>
      <c r="B9" s="155" t="s">
        <v>177</v>
      </c>
      <c r="C9" s="52" t="s">
        <v>276</v>
      </c>
      <c r="D9" s="209">
        <v>45809</v>
      </c>
      <c r="E9" s="209">
        <v>45946</v>
      </c>
      <c r="F9" s="65"/>
      <c r="G9" s="65"/>
      <c r="H9" s="65"/>
      <c r="I9" s="65"/>
      <c r="J9" s="66"/>
      <c r="K9" s="215">
        <v>30917333</v>
      </c>
      <c r="L9" s="216" t="s">
        <v>167</v>
      </c>
      <c r="M9" s="65"/>
    </row>
    <row r="10" spans="1:13" ht="123.75" customHeight="1" x14ac:dyDescent="0.3">
      <c r="A10" s="119" t="s">
        <v>178</v>
      </c>
      <c r="B10" s="155" t="s">
        <v>179</v>
      </c>
      <c r="C10" s="199" t="s">
        <v>277</v>
      </c>
      <c r="D10" s="209">
        <v>45809</v>
      </c>
      <c r="E10" s="209">
        <v>45946</v>
      </c>
      <c r="F10" s="65"/>
      <c r="G10" s="65"/>
      <c r="H10" s="65"/>
      <c r="I10" s="65"/>
      <c r="J10" s="66"/>
      <c r="K10" s="215">
        <v>30917333</v>
      </c>
      <c r="L10" s="216" t="s">
        <v>167</v>
      </c>
      <c r="M10" s="65"/>
    </row>
    <row r="11" spans="1:13" ht="80.25" x14ac:dyDescent="0.25">
      <c r="A11" s="119" t="s">
        <v>180</v>
      </c>
      <c r="B11" s="203" t="s">
        <v>181</v>
      </c>
      <c r="C11" s="52" t="s">
        <v>278</v>
      </c>
      <c r="D11" s="209">
        <v>45809</v>
      </c>
      <c r="E11" s="209">
        <v>45946</v>
      </c>
      <c r="F11" s="53"/>
      <c r="G11" s="53"/>
      <c r="H11" s="53"/>
      <c r="I11" s="53"/>
      <c r="J11" s="53"/>
      <c r="K11" s="215">
        <v>30917333</v>
      </c>
      <c r="L11" s="216" t="s">
        <v>167</v>
      </c>
      <c r="M11" s="104"/>
    </row>
    <row r="12" spans="1:13" ht="66" x14ac:dyDescent="0.3">
      <c r="A12" s="119" t="s">
        <v>182</v>
      </c>
      <c r="B12" s="155" t="s">
        <v>183</v>
      </c>
      <c r="C12" s="83" t="s">
        <v>279</v>
      </c>
      <c r="D12" s="209">
        <v>45809</v>
      </c>
      <c r="E12" s="209">
        <v>45946</v>
      </c>
      <c r="F12" s="53"/>
      <c r="G12" s="53"/>
      <c r="H12" s="53"/>
      <c r="I12" s="53"/>
      <c r="J12" s="53"/>
      <c r="K12" s="215">
        <v>30917333</v>
      </c>
      <c r="L12" s="216" t="s">
        <v>167</v>
      </c>
      <c r="M12" s="104"/>
    </row>
    <row r="13" spans="1:13" ht="82.5" x14ac:dyDescent="0.3">
      <c r="A13" s="119" t="s">
        <v>184</v>
      </c>
      <c r="B13" s="155" t="s">
        <v>185</v>
      </c>
      <c r="C13" s="120" t="s">
        <v>280</v>
      </c>
      <c r="D13" s="209">
        <v>45809</v>
      </c>
      <c r="E13" s="209">
        <v>45946</v>
      </c>
      <c r="F13" s="53"/>
      <c r="G13" s="53"/>
      <c r="H13" s="53"/>
      <c r="I13" s="53"/>
      <c r="J13" s="53"/>
      <c r="K13" s="215">
        <v>30917333</v>
      </c>
      <c r="L13" s="216" t="s">
        <v>167</v>
      </c>
      <c r="M13" s="104"/>
    </row>
    <row r="14" spans="1:13" ht="82.5" x14ac:dyDescent="0.3">
      <c r="A14" s="119" t="s">
        <v>186</v>
      </c>
      <c r="B14" s="52" t="s">
        <v>187</v>
      </c>
      <c r="C14" s="83" t="s">
        <v>281</v>
      </c>
      <c r="D14" s="209">
        <v>45809</v>
      </c>
      <c r="E14" s="209">
        <v>45946</v>
      </c>
      <c r="F14" s="53"/>
      <c r="G14" s="53"/>
      <c r="H14" s="53"/>
      <c r="I14" s="53"/>
      <c r="J14" s="53"/>
      <c r="K14" s="215">
        <v>30917333</v>
      </c>
      <c r="L14" s="216" t="s">
        <v>167</v>
      </c>
      <c r="M14" s="104"/>
    </row>
    <row r="15" spans="1:13" ht="82.5" x14ac:dyDescent="0.3">
      <c r="A15" s="119" t="s">
        <v>188</v>
      </c>
      <c r="B15" s="155" t="s">
        <v>189</v>
      </c>
      <c r="C15" s="120" t="s">
        <v>280</v>
      </c>
      <c r="D15" s="209">
        <v>45809</v>
      </c>
      <c r="E15" s="209">
        <v>45946</v>
      </c>
      <c r="F15" s="53"/>
      <c r="G15" s="53"/>
      <c r="H15" s="53"/>
      <c r="I15" s="53"/>
      <c r="J15" s="53"/>
      <c r="K15" s="215">
        <v>30917333</v>
      </c>
      <c r="L15" s="216" t="s">
        <v>167</v>
      </c>
      <c r="M15" s="104"/>
    </row>
    <row r="16" spans="1:13" ht="80.25" x14ac:dyDescent="0.25">
      <c r="A16" s="119" t="s">
        <v>190</v>
      </c>
      <c r="B16" s="189" t="s">
        <v>191</v>
      </c>
      <c r="C16" s="52" t="s">
        <v>282</v>
      </c>
      <c r="D16" s="210">
        <v>45809</v>
      </c>
      <c r="E16" s="210">
        <v>45946</v>
      </c>
      <c r="F16" s="53"/>
      <c r="G16" s="53"/>
      <c r="H16" s="53"/>
      <c r="I16" s="53"/>
      <c r="J16" s="53"/>
      <c r="K16" s="215">
        <v>30917333</v>
      </c>
      <c r="L16" s="216" t="s">
        <v>167</v>
      </c>
      <c r="M16" s="104"/>
    </row>
    <row r="17" spans="1:13" ht="99" x14ac:dyDescent="0.3">
      <c r="A17" s="119" t="s">
        <v>192</v>
      </c>
      <c r="B17" s="83" t="s">
        <v>193</v>
      </c>
      <c r="C17" s="83" t="s">
        <v>283</v>
      </c>
      <c r="D17" s="209">
        <v>45809</v>
      </c>
      <c r="E17" s="209">
        <v>45946</v>
      </c>
      <c r="F17" s="53"/>
      <c r="G17" s="53"/>
      <c r="H17" s="53"/>
      <c r="I17" s="53"/>
      <c r="J17" s="53"/>
      <c r="K17" s="215">
        <v>30917333</v>
      </c>
      <c r="L17" s="216" t="s">
        <v>167</v>
      </c>
      <c r="M17" s="104"/>
    </row>
    <row r="18" spans="1:13" ht="86.25" x14ac:dyDescent="0.3">
      <c r="A18" s="119" t="s">
        <v>194</v>
      </c>
      <c r="B18" s="83" t="s">
        <v>195</v>
      </c>
      <c r="C18" s="199" t="s">
        <v>284</v>
      </c>
      <c r="D18" s="209">
        <v>45809</v>
      </c>
      <c r="E18" s="209">
        <v>45843</v>
      </c>
      <c r="F18" s="53"/>
      <c r="G18" s="53"/>
      <c r="H18" s="53"/>
      <c r="I18" s="53"/>
      <c r="J18" s="53"/>
      <c r="K18" s="215">
        <v>6654200</v>
      </c>
      <c r="L18" s="216" t="s">
        <v>64</v>
      </c>
      <c r="M18" s="104"/>
    </row>
    <row r="19" spans="1:13" ht="79.5" x14ac:dyDescent="0.3">
      <c r="A19" s="119" t="s">
        <v>196</v>
      </c>
      <c r="B19" s="83" t="s">
        <v>197</v>
      </c>
      <c r="C19" s="52" t="s">
        <v>285</v>
      </c>
      <c r="D19" s="209">
        <v>45809</v>
      </c>
      <c r="E19" s="209">
        <v>45843</v>
      </c>
      <c r="F19" s="53"/>
      <c r="G19" s="53"/>
      <c r="H19" s="53"/>
      <c r="I19" s="53"/>
      <c r="J19" s="53"/>
      <c r="K19" s="215">
        <v>18477585</v>
      </c>
      <c r="L19" s="216" t="s">
        <v>64</v>
      </c>
      <c r="M19" s="104"/>
    </row>
    <row r="20" spans="1:13" ht="81" x14ac:dyDescent="0.3">
      <c r="A20" s="119" t="s">
        <v>198</v>
      </c>
      <c r="B20" s="83" t="s">
        <v>199</v>
      </c>
      <c r="C20" s="52" t="s">
        <v>282</v>
      </c>
      <c r="D20" s="209">
        <v>45809</v>
      </c>
      <c r="E20" s="209">
        <v>45946</v>
      </c>
      <c r="F20" s="53"/>
      <c r="G20" s="53"/>
      <c r="H20" s="53"/>
      <c r="I20" s="53"/>
      <c r="J20" s="53"/>
      <c r="K20" s="215">
        <v>30917333</v>
      </c>
      <c r="L20" s="216" t="s">
        <v>167</v>
      </c>
      <c r="M20" s="104"/>
    </row>
    <row r="21" spans="1:13" ht="79.5" x14ac:dyDescent="0.3">
      <c r="A21" s="119" t="s">
        <v>200</v>
      </c>
      <c r="B21" s="83" t="s">
        <v>201</v>
      </c>
      <c r="C21" s="52" t="s">
        <v>286</v>
      </c>
      <c r="D21" s="209">
        <v>45809</v>
      </c>
      <c r="E21" s="209">
        <v>45843</v>
      </c>
      <c r="F21" s="53"/>
      <c r="G21" s="53"/>
      <c r="H21" s="53"/>
      <c r="I21" s="53"/>
      <c r="J21" s="53"/>
      <c r="K21" s="215">
        <v>6654200</v>
      </c>
      <c r="L21" s="216" t="s">
        <v>64</v>
      </c>
      <c r="M21" s="104"/>
    </row>
    <row r="22" spans="1:13" ht="49.5" x14ac:dyDescent="0.3">
      <c r="A22" s="119" t="s">
        <v>202</v>
      </c>
      <c r="B22" s="83" t="s">
        <v>203</v>
      </c>
      <c r="C22" s="83" t="s">
        <v>287</v>
      </c>
      <c r="D22" s="209">
        <v>45809</v>
      </c>
      <c r="E22" s="209">
        <v>45843</v>
      </c>
      <c r="F22" s="53"/>
      <c r="G22" s="53"/>
      <c r="H22" s="53"/>
      <c r="I22" s="53"/>
      <c r="J22" s="53"/>
      <c r="K22" s="215">
        <v>6654200</v>
      </c>
      <c r="L22" s="216" t="s">
        <v>64</v>
      </c>
      <c r="M22" s="104"/>
    </row>
    <row r="23" spans="1:13" ht="81" x14ac:dyDescent="0.3">
      <c r="A23" s="119" t="s">
        <v>204</v>
      </c>
      <c r="B23" s="155" t="s">
        <v>205</v>
      </c>
      <c r="C23" s="52" t="s">
        <v>288</v>
      </c>
      <c r="D23" s="209">
        <v>45809</v>
      </c>
      <c r="E23" s="209">
        <v>45946</v>
      </c>
      <c r="F23" s="53"/>
      <c r="G23" s="53"/>
      <c r="H23" s="53"/>
      <c r="I23" s="53"/>
      <c r="J23" s="53"/>
      <c r="K23" s="215">
        <v>30917333</v>
      </c>
      <c r="L23" s="216" t="s">
        <v>167</v>
      </c>
      <c r="M23" s="104"/>
    </row>
    <row r="24" spans="1:13" ht="95.25" x14ac:dyDescent="0.3">
      <c r="A24" s="119" t="s">
        <v>206</v>
      </c>
      <c r="B24" s="155" t="s">
        <v>207</v>
      </c>
      <c r="C24" s="52" t="s">
        <v>289</v>
      </c>
      <c r="D24" s="209">
        <v>45809</v>
      </c>
      <c r="E24" s="209">
        <v>45946</v>
      </c>
      <c r="F24" s="53"/>
      <c r="G24" s="53"/>
      <c r="H24" s="53"/>
      <c r="I24" s="53"/>
      <c r="J24" s="53"/>
      <c r="K24" s="215">
        <v>30917333</v>
      </c>
      <c r="L24" s="216" t="s">
        <v>311</v>
      </c>
      <c r="M24" s="104"/>
    </row>
    <row r="25" spans="1:13" ht="97.5" x14ac:dyDescent="0.3">
      <c r="A25" s="119" t="s">
        <v>208</v>
      </c>
      <c r="B25" s="155" t="s">
        <v>209</v>
      </c>
      <c r="C25" s="205" t="s">
        <v>290</v>
      </c>
      <c r="D25" s="209">
        <v>45809</v>
      </c>
      <c r="E25" s="209">
        <v>45946</v>
      </c>
      <c r="F25" s="53"/>
      <c r="G25" s="53"/>
      <c r="H25" s="53"/>
      <c r="I25" s="53"/>
      <c r="J25" s="53"/>
      <c r="K25" s="215">
        <v>18949333</v>
      </c>
      <c r="L25" s="216" t="s">
        <v>167</v>
      </c>
      <c r="M25" s="104"/>
    </row>
    <row r="26" spans="1:13" ht="81" x14ac:dyDescent="0.3">
      <c r="A26" s="119" t="s">
        <v>210</v>
      </c>
      <c r="B26" s="155" t="s">
        <v>211</v>
      </c>
      <c r="C26" s="205" t="s">
        <v>291</v>
      </c>
      <c r="D26" s="209">
        <v>45809</v>
      </c>
      <c r="E26" s="209">
        <v>45946</v>
      </c>
      <c r="F26" s="53"/>
      <c r="G26" s="53"/>
      <c r="H26" s="53"/>
      <c r="I26" s="53"/>
      <c r="J26" s="53"/>
      <c r="K26" s="215">
        <v>30917333</v>
      </c>
      <c r="L26" s="216" t="s">
        <v>167</v>
      </c>
      <c r="M26" s="104"/>
    </row>
    <row r="27" spans="1:13" ht="95.25" x14ac:dyDescent="0.3">
      <c r="A27" s="119" t="s">
        <v>212</v>
      </c>
      <c r="B27" s="83" t="s">
        <v>213</v>
      </c>
      <c r="C27" s="197" t="s">
        <v>292</v>
      </c>
      <c r="D27" s="209">
        <v>45809</v>
      </c>
      <c r="E27" s="209">
        <v>45946</v>
      </c>
      <c r="F27" s="53"/>
      <c r="G27" s="53"/>
      <c r="H27" s="53"/>
      <c r="I27" s="53"/>
      <c r="J27" s="53"/>
      <c r="K27" s="215">
        <v>34906667</v>
      </c>
      <c r="L27" s="216" t="s">
        <v>167</v>
      </c>
      <c r="M27" s="104"/>
    </row>
    <row r="28" spans="1:13" ht="99" x14ac:dyDescent="0.3">
      <c r="A28" s="119" t="s">
        <v>214</v>
      </c>
      <c r="B28" s="189" t="s">
        <v>215</v>
      </c>
      <c r="C28" s="83" t="s">
        <v>293</v>
      </c>
      <c r="D28" s="209">
        <v>45811</v>
      </c>
      <c r="E28" s="209">
        <v>46022</v>
      </c>
      <c r="F28" s="211"/>
      <c r="G28" s="211"/>
      <c r="H28" s="211"/>
      <c r="I28" s="211"/>
      <c r="J28" s="211"/>
      <c r="K28" s="215">
        <v>40216400</v>
      </c>
      <c r="L28" s="216" t="s">
        <v>4</v>
      </c>
      <c r="M28" s="214"/>
    </row>
    <row r="29" spans="1:13" ht="80.25" customHeight="1" x14ac:dyDescent="0.3">
      <c r="A29" s="119" t="s">
        <v>216</v>
      </c>
      <c r="B29" s="155" t="s">
        <v>217</v>
      </c>
      <c r="C29" s="52" t="s">
        <v>294</v>
      </c>
      <c r="D29" s="209">
        <v>45811</v>
      </c>
      <c r="E29" s="209">
        <v>45930</v>
      </c>
      <c r="F29" s="53"/>
      <c r="G29" s="53"/>
      <c r="H29" s="53"/>
      <c r="I29" s="53"/>
      <c r="J29" s="53"/>
      <c r="K29" s="215">
        <v>73061600</v>
      </c>
      <c r="L29" s="216" t="s">
        <v>4</v>
      </c>
      <c r="M29" s="104"/>
    </row>
    <row r="30" spans="1:13" ht="111" x14ac:dyDescent="0.25">
      <c r="A30" s="119" t="s">
        <v>218</v>
      </c>
      <c r="B30" s="189" t="s">
        <v>219</v>
      </c>
      <c r="C30" s="83" t="s">
        <v>295</v>
      </c>
      <c r="D30" s="209">
        <v>45812</v>
      </c>
      <c r="E30" s="209">
        <v>45961</v>
      </c>
      <c r="F30" s="53"/>
      <c r="G30" s="53"/>
      <c r="H30" s="53"/>
      <c r="I30" s="53"/>
      <c r="J30" s="53"/>
      <c r="K30" s="215">
        <v>31994795</v>
      </c>
      <c r="L30" s="216" t="s">
        <v>65</v>
      </c>
      <c r="M30" s="104"/>
    </row>
    <row r="31" spans="1:13" ht="111" x14ac:dyDescent="0.25">
      <c r="A31" s="119" t="s">
        <v>220</v>
      </c>
      <c r="B31" s="189" t="s">
        <v>221</v>
      </c>
      <c r="C31" s="206" t="s">
        <v>66</v>
      </c>
      <c r="D31" s="209">
        <v>45812</v>
      </c>
      <c r="E31" s="209">
        <v>45961</v>
      </c>
      <c r="F31" s="53"/>
      <c r="G31" s="53"/>
      <c r="H31" s="53"/>
      <c r="I31" s="53"/>
      <c r="J31" s="53"/>
      <c r="K31" s="215">
        <v>31994795</v>
      </c>
      <c r="L31" s="216" t="s">
        <v>65</v>
      </c>
      <c r="M31" s="104"/>
    </row>
    <row r="32" spans="1:13" ht="115.5" x14ac:dyDescent="0.3">
      <c r="A32" s="119" t="s">
        <v>222</v>
      </c>
      <c r="B32" s="189" t="s">
        <v>223</v>
      </c>
      <c r="C32" s="83" t="s">
        <v>67</v>
      </c>
      <c r="D32" s="209">
        <v>45812</v>
      </c>
      <c r="E32" s="209">
        <v>45961</v>
      </c>
      <c r="F32" s="53"/>
      <c r="G32" s="53"/>
      <c r="H32" s="53"/>
      <c r="I32" s="53"/>
      <c r="J32" s="53"/>
      <c r="K32" s="215">
        <v>31994795</v>
      </c>
      <c r="L32" s="216" t="s">
        <v>65</v>
      </c>
      <c r="M32" s="104"/>
    </row>
    <row r="33" spans="1:13" ht="115.5" x14ac:dyDescent="0.3">
      <c r="A33" s="119" t="s">
        <v>224</v>
      </c>
      <c r="B33" s="83" t="s">
        <v>225</v>
      </c>
      <c r="C33" s="206" t="s">
        <v>296</v>
      </c>
      <c r="D33" s="209">
        <v>45812</v>
      </c>
      <c r="E33" s="209">
        <v>45961</v>
      </c>
      <c r="F33" s="53"/>
      <c r="G33" s="53"/>
      <c r="H33" s="53"/>
      <c r="I33" s="53"/>
      <c r="J33" s="53"/>
      <c r="K33" s="215">
        <v>31994795</v>
      </c>
      <c r="L33" s="216" t="s">
        <v>65</v>
      </c>
      <c r="M33" s="104"/>
    </row>
    <row r="34" spans="1:13" ht="82.5" x14ac:dyDescent="0.3">
      <c r="A34" s="119" t="s">
        <v>226</v>
      </c>
      <c r="B34" s="203" t="s">
        <v>227</v>
      </c>
      <c r="C34" s="120" t="s">
        <v>297</v>
      </c>
      <c r="D34" s="209">
        <v>45812</v>
      </c>
      <c r="E34" s="209">
        <v>45946</v>
      </c>
      <c r="F34" s="53"/>
      <c r="G34" s="53"/>
      <c r="H34" s="53"/>
      <c r="I34" s="53"/>
      <c r="J34" s="53"/>
      <c r="K34" s="215">
        <v>13257972</v>
      </c>
      <c r="L34" s="216" t="s">
        <v>167</v>
      </c>
      <c r="M34" s="104"/>
    </row>
    <row r="35" spans="1:13" ht="47.25" x14ac:dyDescent="0.25">
      <c r="A35" s="119" t="s">
        <v>228</v>
      </c>
      <c r="B35" s="203" t="s">
        <v>229</v>
      </c>
      <c r="C35" s="52" t="s">
        <v>298</v>
      </c>
      <c r="D35" s="209">
        <v>45813</v>
      </c>
      <c r="E35" s="209">
        <v>45843</v>
      </c>
      <c r="F35" s="53"/>
      <c r="G35" s="53"/>
      <c r="H35" s="53"/>
      <c r="I35" s="53"/>
      <c r="J35" s="53"/>
      <c r="K35" s="215">
        <v>4000000</v>
      </c>
      <c r="L35" s="216" t="s">
        <v>4</v>
      </c>
      <c r="M35" s="104"/>
    </row>
    <row r="36" spans="1:13" ht="115.5" x14ac:dyDescent="0.3">
      <c r="A36" s="119" t="s">
        <v>230</v>
      </c>
      <c r="B36" s="83" t="s">
        <v>231</v>
      </c>
      <c r="C36" s="83" t="s">
        <v>67</v>
      </c>
      <c r="D36" s="209">
        <v>45818</v>
      </c>
      <c r="E36" s="209">
        <v>45961</v>
      </c>
      <c r="F36" s="53"/>
      <c r="G36" s="53"/>
      <c r="H36" s="53"/>
      <c r="I36" s="53"/>
      <c r="J36" s="53"/>
      <c r="K36" s="215">
        <v>30688885</v>
      </c>
      <c r="L36" s="216" t="s">
        <v>65</v>
      </c>
      <c r="M36" s="104"/>
    </row>
    <row r="37" spans="1:13" ht="99" x14ac:dyDescent="0.3">
      <c r="A37" s="119" t="s">
        <v>232</v>
      </c>
      <c r="B37" s="155" t="s">
        <v>233</v>
      </c>
      <c r="C37" s="205" t="s">
        <v>60</v>
      </c>
      <c r="D37" s="209">
        <v>45818</v>
      </c>
      <c r="E37" s="209">
        <v>45945</v>
      </c>
      <c r="F37" s="53"/>
      <c r="G37" s="53"/>
      <c r="H37" s="53"/>
      <c r="I37" s="53"/>
      <c r="J37" s="53"/>
      <c r="K37" s="215">
        <v>28560000</v>
      </c>
      <c r="L37" s="216" t="s">
        <v>59</v>
      </c>
      <c r="M37" s="104"/>
    </row>
    <row r="38" spans="1:13" ht="82.5" x14ac:dyDescent="0.3">
      <c r="A38" s="119" t="s">
        <v>234</v>
      </c>
      <c r="B38" s="83" t="s">
        <v>235</v>
      </c>
      <c r="C38" s="205" t="s">
        <v>61</v>
      </c>
      <c r="D38" s="209">
        <v>45818</v>
      </c>
      <c r="E38" s="209">
        <v>45945</v>
      </c>
      <c r="F38" s="53"/>
      <c r="G38" s="53"/>
      <c r="H38" s="53"/>
      <c r="I38" s="53"/>
      <c r="J38" s="53"/>
      <c r="K38" s="215">
        <v>28560000</v>
      </c>
      <c r="L38" s="216" t="s">
        <v>59</v>
      </c>
      <c r="M38" s="104"/>
    </row>
    <row r="39" spans="1:13" ht="122.25" x14ac:dyDescent="0.3">
      <c r="A39" s="119" t="s">
        <v>236</v>
      </c>
      <c r="B39" s="83" t="s">
        <v>237</v>
      </c>
      <c r="C39" s="83" t="s">
        <v>299</v>
      </c>
      <c r="D39" s="209">
        <v>45819</v>
      </c>
      <c r="E39" s="209">
        <v>45961</v>
      </c>
      <c r="F39" s="53"/>
      <c r="G39" s="53"/>
      <c r="H39" s="53"/>
      <c r="I39" s="53"/>
      <c r="J39" s="53"/>
      <c r="K39" s="215">
        <v>37333320</v>
      </c>
      <c r="L39" s="216" t="s">
        <v>65</v>
      </c>
      <c r="M39" s="104"/>
    </row>
    <row r="40" spans="1:13" ht="115.5" x14ac:dyDescent="0.3">
      <c r="A40" s="119" t="s">
        <v>238</v>
      </c>
      <c r="B40" s="83" t="s">
        <v>239</v>
      </c>
      <c r="C40" s="155" t="s">
        <v>300</v>
      </c>
      <c r="D40" s="209">
        <v>45820</v>
      </c>
      <c r="E40" s="209">
        <v>45961</v>
      </c>
      <c r="F40" s="53"/>
      <c r="G40" s="53"/>
      <c r="H40" s="53"/>
      <c r="I40" s="53"/>
      <c r="J40" s="53"/>
      <c r="K40" s="215">
        <v>29899988</v>
      </c>
      <c r="L40" s="216" t="s">
        <v>65</v>
      </c>
      <c r="M40" s="104"/>
    </row>
    <row r="41" spans="1:13" ht="115.5" x14ac:dyDescent="0.3">
      <c r="A41" s="119" t="s">
        <v>240</v>
      </c>
      <c r="B41" s="83" t="s">
        <v>241</v>
      </c>
      <c r="C41" s="83" t="s">
        <v>301</v>
      </c>
      <c r="D41" s="209">
        <v>45821</v>
      </c>
      <c r="E41" s="209">
        <v>45961</v>
      </c>
      <c r="F41" s="53"/>
      <c r="G41" s="53"/>
      <c r="H41" s="53"/>
      <c r="I41" s="53"/>
      <c r="J41" s="53"/>
      <c r="K41" s="215">
        <v>34500000</v>
      </c>
      <c r="L41" s="216" t="s">
        <v>65</v>
      </c>
      <c r="M41" s="104"/>
    </row>
    <row r="42" spans="1:13" ht="122.25" x14ac:dyDescent="0.3">
      <c r="A42" s="119" t="s">
        <v>242</v>
      </c>
      <c r="B42" s="83" t="s">
        <v>243</v>
      </c>
      <c r="C42" s="83" t="s">
        <v>302</v>
      </c>
      <c r="D42" s="209">
        <v>45821</v>
      </c>
      <c r="E42" s="209">
        <v>45961</v>
      </c>
      <c r="F42" s="53"/>
      <c r="G42" s="53"/>
      <c r="H42" s="53"/>
      <c r="I42" s="53"/>
      <c r="J42" s="53"/>
      <c r="K42" s="215">
        <v>29899988</v>
      </c>
      <c r="L42" s="216" t="s">
        <v>65</v>
      </c>
      <c r="M42" s="104"/>
    </row>
    <row r="43" spans="1:13" ht="115.5" x14ac:dyDescent="0.3">
      <c r="A43" s="119" t="s">
        <v>244</v>
      </c>
      <c r="B43" s="83" t="s">
        <v>245</v>
      </c>
      <c r="C43" s="155" t="s">
        <v>303</v>
      </c>
      <c r="D43" s="209">
        <v>45821</v>
      </c>
      <c r="E43" s="209">
        <v>45961</v>
      </c>
      <c r="F43" s="53"/>
      <c r="G43" s="53"/>
      <c r="H43" s="53"/>
      <c r="I43" s="53"/>
      <c r="J43" s="53"/>
      <c r="K43" s="215">
        <v>34500000</v>
      </c>
      <c r="L43" s="216" t="s">
        <v>65</v>
      </c>
      <c r="M43" s="104"/>
    </row>
    <row r="44" spans="1:13" ht="115.5" x14ac:dyDescent="0.3">
      <c r="A44" s="119" t="s">
        <v>246</v>
      </c>
      <c r="B44" s="83" t="s">
        <v>247</v>
      </c>
      <c r="C44" s="83" t="s">
        <v>300</v>
      </c>
      <c r="D44" s="209">
        <v>45821</v>
      </c>
      <c r="E44" s="209">
        <v>45961</v>
      </c>
      <c r="F44" s="53"/>
      <c r="G44" s="53"/>
      <c r="H44" s="53"/>
      <c r="I44" s="53"/>
      <c r="J44" s="53"/>
      <c r="K44" s="215">
        <v>29899988</v>
      </c>
      <c r="L44" s="216" t="s">
        <v>65</v>
      </c>
      <c r="M44" s="104"/>
    </row>
    <row r="45" spans="1:13" ht="115.5" x14ac:dyDescent="0.3">
      <c r="A45" s="119" t="s">
        <v>248</v>
      </c>
      <c r="B45" s="83" t="s">
        <v>249</v>
      </c>
      <c r="C45" s="155" t="s">
        <v>304</v>
      </c>
      <c r="D45" s="209">
        <v>45821</v>
      </c>
      <c r="E45" s="209">
        <v>45961</v>
      </c>
      <c r="F45" s="53"/>
      <c r="G45" s="53"/>
      <c r="H45" s="53"/>
      <c r="I45" s="53"/>
      <c r="J45" s="53"/>
      <c r="K45" s="215">
        <v>34500000</v>
      </c>
      <c r="L45" s="216" t="s">
        <v>65</v>
      </c>
      <c r="M45" s="104"/>
    </row>
    <row r="46" spans="1:13" ht="122.25" x14ac:dyDescent="0.3">
      <c r="A46" s="119" t="s">
        <v>250</v>
      </c>
      <c r="B46" s="83" t="s">
        <v>251</v>
      </c>
      <c r="C46" s="83" t="s">
        <v>302</v>
      </c>
      <c r="D46" s="209">
        <v>45824</v>
      </c>
      <c r="E46" s="209">
        <v>45961</v>
      </c>
      <c r="F46" s="53"/>
      <c r="G46" s="53"/>
      <c r="H46" s="53"/>
      <c r="I46" s="53"/>
      <c r="J46" s="53"/>
      <c r="K46" s="215">
        <v>29249990</v>
      </c>
      <c r="L46" s="216" t="s">
        <v>65</v>
      </c>
      <c r="M46" s="104"/>
    </row>
    <row r="47" spans="1:13" ht="99" x14ac:dyDescent="0.3">
      <c r="A47" s="119" t="s">
        <v>252</v>
      </c>
      <c r="B47" s="83" t="s">
        <v>253</v>
      </c>
      <c r="C47" s="83" t="s">
        <v>305</v>
      </c>
      <c r="D47" s="209">
        <v>45825</v>
      </c>
      <c r="E47" s="209">
        <v>45961</v>
      </c>
      <c r="F47" s="53"/>
      <c r="G47" s="53"/>
      <c r="H47" s="53"/>
      <c r="I47" s="53"/>
      <c r="J47" s="53"/>
      <c r="K47" s="215">
        <v>40017536</v>
      </c>
      <c r="L47" s="216" t="s">
        <v>65</v>
      </c>
      <c r="M47" s="104"/>
    </row>
    <row r="48" spans="1:13" ht="30" x14ac:dyDescent="0.3">
      <c r="A48" s="119" t="s">
        <v>254</v>
      </c>
      <c r="B48" s="204" t="s">
        <v>255</v>
      </c>
      <c r="C48" s="207" t="s">
        <v>306</v>
      </c>
      <c r="D48" s="209">
        <v>45825</v>
      </c>
      <c r="E48" s="209">
        <v>45961</v>
      </c>
      <c r="F48" s="53"/>
      <c r="G48" s="53"/>
      <c r="H48" s="53"/>
      <c r="I48" s="53"/>
      <c r="J48" s="53"/>
      <c r="K48" s="215">
        <v>29165323</v>
      </c>
      <c r="L48" s="216" t="s">
        <v>65</v>
      </c>
      <c r="M48" s="104"/>
    </row>
    <row r="49" spans="1:13" ht="30" x14ac:dyDescent="0.3">
      <c r="A49" s="119" t="s">
        <v>256</v>
      </c>
      <c r="B49" s="204" t="s">
        <v>257</v>
      </c>
      <c r="C49" s="204" t="s">
        <v>307</v>
      </c>
      <c r="D49" s="209">
        <v>45825</v>
      </c>
      <c r="E49" s="209">
        <v>45961</v>
      </c>
      <c r="F49" s="53"/>
      <c r="G49" s="53"/>
      <c r="H49" s="53"/>
      <c r="I49" s="53"/>
      <c r="J49" s="53"/>
      <c r="K49" s="215">
        <v>33500000</v>
      </c>
      <c r="L49" s="216" t="s">
        <v>65</v>
      </c>
      <c r="M49" s="104"/>
    </row>
    <row r="50" spans="1:13" ht="126" x14ac:dyDescent="0.25">
      <c r="A50" s="119" t="s">
        <v>258</v>
      </c>
      <c r="B50" s="52" t="s">
        <v>259</v>
      </c>
      <c r="C50" s="197" t="s">
        <v>303</v>
      </c>
      <c r="D50" s="209">
        <v>45825</v>
      </c>
      <c r="E50" s="209">
        <v>45961</v>
      </c>
      <c r="F50" s="53"/>
      <c r="G50" s="53"/>
      <c r="H50" s="53"/>
      <c r="I50" s="53"/>
      <c r="J50" s="53"/>
      <c r="K50" s="215">
        <v>33500000</v>
      </c>
      <c r="L50" s="216" t="s">
        <v>65</v>
      </c>
      <c r="M50" s="104"/>
    </row>
    <row r="51" spans="1:13" ht="115.5" x14ac:dyDescent="0.3">
      <c r="A51" s="119" t="s">
        <v>260</v>
      </c>
      <c r="B51" s="83" t="s">
        <v>261</v>
      </c>
      <c r="C51" s="155" t="s">
        <v>303</v>
      </c>
      <c r="D51" s="209">
        <v>45827</v>
      </c>
      <c r="E51" s="209">
        <v>45961</v>
      </c>
      <c r="F51" s="53"/>
      <c r="G51" s="53"/>
      <c r="H51" s="53"/>
      <c r="I51" s="53"/>
      <c r="J51" s="53"/>
      <c r="K51" s="215">
        <v>33500000</v>
      </c>
      <c r="L51" s="216" t="s">
        <v>65</v>
      </c>
      <c r="M51" s="104"/>
    </row>
    <row r="52" spans="1:13" ht="115.5" x14ac:dyDescent="0.3">
      <c r="A52" s="119" t="s">
        <v>262</v>
      </c>
      <c r="B52" s="83" t="s">
        <v>263</v>
      </c>
      <c r="C52" s="155" t="s">
        <v>300</v>
      </c>
      <c r="D52" s="209">
        <v>45827</v>
      </c>
      <c r="E52" s="209">
        <v>45961</v>
      </c>
      <c r="F52" s="53"/>
      <c r="G52" s="53"/>
      <c r="H52" s="53"/>
      <c r="I52" s="53"/>
      <c r="J52" s="53"/>
      <c r="K52" s="215">
        <v>28599992</v>
      </c>
      <c r="L52" s="216" t="s">
        <v>65</v>
      </c>
      <c r="M52" s="104"/>
    </row>
    <row r="53" spans="1:13" ht="115.5" x14ac:dyDescent="0.3">
      <c r="A53" s="119" t="s">
        <v>264</v>
      </c>
      <c r="B53" s="83" t="s">
        <v>265</v>
      </c>
      <c r="C53" s="83" t="s">
        <v>308</v>
      </c>
      <c r="D53" s="209">
        <v>45827</v>
      </c>
      <c r="E53" s="209">
        <v>45961</v>
      </c>
      <c r="F53" s="53"/>
      <c r="G53" s="53"/>
      <c r="H53" s="53"/>
      <c r="I53" s="53"/>
      <c r="J53" s="53"/>
      <c r="K53" s="215">
        <v>28599992</v>
      </c>
      <c r="L53" s="216" t="s">
        <v>65</v>
      </c>
      <c r="M53" s="104"/>
    </row>
    <row r="54" spans="1:13" ht="126.75" x14ac:dyDescent="0.3">
      <c r="A54" s="119" t="s">
        <v>266</v>
      </c>
      <c r="B54" s="83" t="s">
        <v>267</v>
      </c>
      <c r="C54" s="52" t="s">
        <v>309</v>
      </c>
      <c r="D54" s="209">
        <v>45829</v>
      </c>
      <c r="E54" s="209">
        <v>45961</v>
      </c>
      <c r="F54" s="53"/>
      <c r="G54" s="53"/>
      <c r="H54" s="53"/>
      <c r="I54" s="53"/>
      <c r="J54" s="53"/>
      <c r="K54" s="215">
        <v>28166660</v>
      </c>
      <c r="L54" s="216" t="s">
        <v>65</v>
      </c>
      <c r="M54" s="104"/>
    </row>
    <row r="55" spans="1:13" ht="95.25" x14ac:dyDescent="0.3">
      <c r="A55" s="119" t="s">
        <v>268</v>
      </c>
      <c r="B55" s="155" t="s">
        <v>269</v>
      </c>
      <c r="C55" s="197" t="s">
        <v>60</v>
      </c>
      <c r="D55" s="209">
        <v>45832</v>
      </c>
      <c r="E55" s="209">
        <v>45945</v>
      </c>
      <c r="F55" s="53"/>
      <c r="G55" s="53"/>
      <c r="H55" s="53"/>
      <c r="I55" s="53"/>
      <c r="J55" s="53"/>
      <c r="K55" s="215">
        <v>25386667</v>
      </c>
      <c r="L55" s="216" t="s">
        <v>59</v>
      </c>
      <c r="M55" s="104"/>
    </row>
    <row r="56" spans="1:13" ht="82.5" x14ac:dyDescent="0.3">
      <c r="A56" s="119" t="s">
        <v>270</v>
      </c>
      <c r="B56" s="83" t="s">
        <v>271</v>
      </c>
      <c r="C56" s="83" t="s">
        <v>310</v>
      </c>
      <c r="D56" s="209">
        <v>45833</v>
      </c>
      <c r="E56" s="209">
        <v>45946</v>
      </c>
      <c r="F56" s="53"/>
      <c r="G56" s="53"/>
      <c r="H56" s="53"/>
      <c r="I56" s="53"/>
      <c r="J56" s="53"/>
      <c r="K56" s="215">
        <v>29866665</v>
      </c>
      <c r="L56" s="216" t="s">
        <v>167</v>
      </c>
      <c r="M56" s="104"/>
    </row>
    <row r="57" spans="1:13" x14ac:dyDescent="0.25">
      <c r="K57" s="72">
        <f>SUM(K5:K56)</f>
        <v>1460548358</v>
      </c>
      <c r="L57" s="70" t="s">
        <v>20</v>
      </c>
      <c r="M57" s="71">
        <v>52</v>
      </c>
    </row>
    <row r="58" spans="1:13" x14ac:dyDescent="0.25">
      <c r="K58" s="72">
        <v>117278000</v>
      </c>
      <c r="L58" s="70" t="s">
        <v>4</v>
      </c>
      <c r="M58" s="71">
        <v>3</v>
      </c>
    </row>
    <row r="59" spans="1:13" x14ac:dyDescent="0.25">
      <c r="K59" s="72">
        <v>1343270358</v>
      </c>
      <c r="L59" s="70" t="s">
        <v>46</v>
      </c>
      <c r="M59" s="71">
        <v>49</v>
      </c>
    </row>
  </sheetData>
  <autoFilter ref="A4:M59"/>
  <mergeCells count="2">
    <mergeCell ref="A2:M2"/>
    <mergeCell ref="A3:M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11"/>
  <sheetViews>
    <sheetView zoomScale="120" zoomScaleNormal="120" workbookViewId="0">
      <selection activeCell="J5" sqref="J5"/>
    </sheetView>
  </sheetViews>
  <sheetFormatPr baseColWidth="10" defaultColWidth="23.7109375" defaultRowHeight="15" x14ac:dyDescent="0.25"/>
  <cols>
    <col min="1" max="1" width="17.7109375" style="5" customWidth="1"/>
    <col min="2" max="2" width="30.7109375" style="4" customWidth="1"/>
    <col min="3" max="3" width="75.5703125" style="4" customWidth="1"/>
    <col min="4" max="5" width="13.42578125" style="4" customWidth="1"/>
    <col min="6" max="6" width="20.5703125" style="30" customWidth="1"/>
    <col min="7" max="7" width="20.5703125" style="8" customWidth="1"/>
    <col min="8" max="16384" width="23.7109375" style="4"/>
  </cols>
  <sheetData>
    <row r="1" spans="1:8" ht="35.1" customHeight="1" x14ac:dyDescent="0.25">
      <c r="A1" s="6"/>
      <c r="B1" s="6"/>
      <c r="C1" s="6"/>
      <c r="D1" s="6"/>
      <c r="E1" s="6"/>
      <c r="F1" s="28"/>
      <c r="G1" s="7"/>
    </row>
    <row r="2" spans="1:8" ht="35.1" customHeight="1" x14ac:dyDescent="0.2">
      <c r="A2" s="156" t="s">
        <v>22</v>
      </c>
      <c r="B2" s="156"/>
      <c r="C2" s="156"/>
      <c r="D2" s="156"/>
      <c r="E2" s="156"/>
      <c r="F2" s="156"/>
      <c r="G2" s="156"/>
    </row>
    <row r="3" spans="1:8" ht="35.1" customHeight="1" x14ac:dyDescent="0.2">
      <c r="A3" s="156" t="s">
        <v>63</v>
      </c>
      <c r="B3" s="156"/>
      <c r="C3" s="156"/>
      <c r="D3" s="156"/>
      <c r="E3" s="156"/>
      <c r="F3" s="156"/>
      <c r="G3" s="156"/>
    </row>
    <row r="4" spans="1:8" ht="37.5" customHeight="1" x14ac:dyDescent="0.2">
      <c r="A4" s="80" t="s">
        <v>13</v>
      </c>
      <c r="B4" s="81" t="s">
        <v>1</v>
      </c>
      <c r="C4" s="81" t="s">
        <v>0</v>
      </c>
      <c r="D4" s="81" t="s">
        <v>2</v>
      </c>
      <c r="E4" s="81" t="s">
        <v>19</v>
      </c>
      <c r="F4" s="82" t="s">
        <v>3</v>
      </c>
      <c r="G4" s="60" t="s">
        <v>5</v>
      </c>
    </row>
    <row r="5" spans="1:8" ht="94.5" customHeight="1" x14ac:dyDescent="0.3">
      <c r="A5" s="138"/>
      <c r="B5" s="139"/>
      <c r="C5" s="140"/>
      <c r="D5" s="141"/>
      <c r="E5" s="141"/>
      <c r="F5" s="142"/>
      <c r="G5" s="143"/>
      <c r="H5" s="1"/>
    </row>
    <row r="6" spans="1:8" ht="63.75" customHeight="1" x14ac:dyDescent="0.3">
      <c r="A6" s="119"/>
      <c r="B6" s="83"/>
      <c r="C6" s="120"/>
      <c r="D6" s="84"/>
      <c r="E6" s="84"/>
      <c r="F6" s="45"/>
      <c r="G6" s="102"/>
      <c r="H6" s="1"/>
    </row>
    <row r="7" spans="1:8" ht="11.25" x14ac:dyDescent="0.2">
      <c r="F7" s="74"/>
      <c r="G7" s="75" t="s">
        <v>31</v>
      </c>
    </row>
    <row r="8" spans="1:8" ht="11.25" x14ac:dyDescent="0.2">
      <c r="F8" s="74"/>
      <c r="G8" s="75" t="s">
        <v>35</v>
      </c>
    </row>
    <row r="9" spans="1:8" ht="11.25" x14ac:dyDescent="0.2">
      <c r="F9" s="74"/>
      <c r="G9" s="75" t="s">
        <v>32</v>
      </c>
    </row>
    <row r="10" spans="1:8" ht="11.25" x14ac:dyDescent="0.2">
      <c r="F10" s="4"/>
      <c r="G10" s="4"/>
    </row>
    <row r="11" spans="1:8" ht="11.25" x14ac:dyDescent="0.2">
      <c r="F11" s="4"/>
      <c r="G11"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tabSelected="1" topLeftCell="A7" zoomScale="55" zoomScaleNormal="55" workbookViewId="0">
      <selection activeCell="D27" sqref="D27:D28"/>
    </sheetView>
  </sheetViews>
  <sheetFormatPr baseColWidth="10" defaultColWidth="11" defaultRowHeight="20.25" x14ac:dyDescent="0.3"/>
  <cols>
    <col min="1" max="1" width="12.140625" style="2" customWidth="1"/>
    <col min="2" max="2" width="46.7109375" style="2" customWidth="1"/>
    <col min="3" max="3" width="25.28515625" style="2" customWidth="1"/>
    <col min="4" max="4" width="36.5703125" style="2" customWidth="1"/>
    <col min="5" max="5" width="11" style="2"/>
    <col min="6" max="6" width="25.85546875" style="2" bestFit="1" customWidth="1"/>
    <col min="7" max="7" width="11" style="2"/>
    <col min="8" max="8" width="27.140625" style="2" bestFit="1" customWidth="1"/>
    <col min="9" max="9" width="27.7109375" style="2" bestFit="1" customWidth="1"/>
    <col min="10" max="10" width="40.140625" style="2" customWidth="1"/>
    <col min="11" max="11" width="11" style="2"/>
    <col min="12" max="12" width="23.28515625" style="2" bestFit="1" customWidth="1"/>
    <col min="13" max="16384" width="11" style="2"/>
  </cols>
  <sheetData>
    <row r="2" spans="1:12" ht="20.25" customHeight="1" x14ac:dyDescent="0.3">
      <c r="A2" s="11"/>
      <c r="B2" s="11"/>
      <c r="C2" s="11"/>
      <c r="D2" s="11"/>
      <c r="E2" s="10"/>
      <c r="F2" s="10"/>
    </row>
    <row r="3" spans="1:12" x14ac:dyDescent="0.3">
      <c r="A3" s="181" t="s">
        <v>69</v>
      </c>
      <c r="B3" s="182"/>
      <c r="C3" s="182"/>
      <c r="D3" s="182"/>
      <c r="E3" s="76"/>
      <c r="F3" s="76"/>
    </row>
    <row r="4" spans="1:12" x14ac:dyDescent="0.3">
      <c r="A4" s="181"/>
      <c r="B4" s="182"/>
      <c r="C4" s="182"/>
      <c r="D4" s="182"/>
      <c r="E4" s="76"/>
      <c r="F4" s="76"/>
    </row>
    <row r="5" spans="1:12" x14ac:dyDescent="0.3">
      <c r="A5" s="12"/>
      <c r="B5" s="13"/>
      <c r="C5" s="13"/>
      <c r="D5" s="13"/>
      <c r="E5" s="76"/>
      <c r="F5" s="76"/>
    </row>
    <row r="6" spans="1:12" x14ac:dyDescent="0.3">
      <c r="A6" s="20"/>
      <c r="B6" s="21"/>
      <c r="C6" s="183" t="s">
        <v>315</v>
      </c>
      <c r="D6" s="184"/>
      <c r="E6" s="76"/>
      <c r="F6" s="76"/>
    </row>
    <row r="7" spans="1:12" ht="57" customHeight="1" x14ac:dyDescent="0.3">
      <c r="A7" s="185" t="s">
        <v>6</v>
      </c>
      <c r="B7" s="185"/>
      <c r="C7" s="44" t="s">
        <v>14</v>
      </c>
      <c r="D7" s="44" t="s">
        <v>3</v>
      </c>
      <c r="E7" s="76"/>
      <c r="F7" s="76"/>
    </row>
    <row r="8" spans="1:12" ht="34.9" customHeight="1" x14ac:dyDescent="0.3">
      <c r="A8" s="22" t="s">
        <v>7</v>
      </c>
      <c r="B8" s="22"/>
      <c r="C8" s="38">
        <v>2</v>
      </c>
      <c r="D8" s="31">
        <f>'PRESTACION SERVICIOS'!I44</f>
        <v>81177553</v>
      </c>
      <c r="E8" s="76"/>
      <c r="F8" s="127"/>
      <c r="G8" s="76"/>
      <c r="H8" s="127"/>
      <c r="I8" s="77"/>
    </row>
    <row r="9" spans="1:12" ht="34.9" customHeight="1" x14ac:dyDescent="0.3">
      <c r="A9" s="23" t="s">
        <v>7</v>
      </c>
      <c r="B9" s="47"/>
      <c r="C9" s="48">
        <f>'PRESTACION SERVICIOS'!K45</f>
        <v>35</v>
      </c>
      <c r="D9" s="49">
        <f>'PRESTACION SERVICIOS'!I45</f>
        <v>333133391</v>
      </c>
      <c r="E9" s="76"/>
      <c r="F9" s="77"/>
      <c r="G9" s="76"/>
      <c r="H9" s="77"/>
      <c r="I9" s="77"/>
      <c r="J9" s="50"/>
      <c r="L9" s="50"/>
    </row>
    <row r="10" spans="1:12" ht="34.9" customHeight="1" x14ac:dyDescent="0.3">
      <c r="A10" s="23" t="s">
        <v>55</v>
      </c>
      <c r="B10" s="47"/>
      <c r="C10" s="48">
        <v>0</v>
      </c>
      <c r="D10" s="49">
        <v>0</v>
      </c>
      <c r="E10" s="76"/>
      <c r="F10" s="77"/>
      <c r="G10" s="76"/>
      <c r="H10" s="76"/>
      <c r="I10" s="77"/>
      <c r="J10" s="50"/>
      <c r="L10" s="50"/>
    </row>
    <row r="11" spans="1:12" ht="34.9" customHeight="1" x14ac:dyDescent="0.3">
      <c r="A11" s="22" t="s">
        <v>37</v>
      </c>
      <c r="B11" s="22"/>
      <c r="C11" s="38">
        <f>'PRESTACION SERVICIOS PROF'!M58</f>
        <v>3</v>
      </c>
      <c r="D11" s="31">
        <f>'PRESTACION SERVICIOS PROF'!K58</f>
        <v>117278000</v>
      </c>
      <c r="E11" s="76"/>
      <c r="F11" s="77"/>
      <c r="G11" s="76"/>
      <c r="H11" s="76"/>
      <c r="I11" s="77"/>
      <c r="J11" s="50"/>
      <c r="L11" s="50"/>
    </row>
    <row r="12" spans="1:12" ht="34.9" customHeight="1" x14ac:dyDescent="0.3">
      <c r="A12" s="23" t="s">
        <v>37</v>
      </c>
      <c r="B12" s="47"/>
      <c r="C12" s="48">
        <f>'PRESTACION SERVICIOS PROF'!M59</f>
        <v>49</v>
      </c>
      <c r="D12" s="49">
        <f>'PRESTACION SERVICIOS PROF'!K59</f>
        <v>1343270358</v>
      </c>
      <c r="E12" s="76"/>
      <c r="F12" s="77"/>
      <c r="G12" s="76"/>
      <c r="H12" s="76"/>
      <c r="I12" s="77"/>
      <c r="J12" s="50"/>
      <c r="L12" s="50"/>
    </row>
    <row r="13" spans="1:12" ht="75.75" customHeight="1" x14ac:dyDescent="0.3">
      <c r="A13" s="23" t="s">
        <v>57</v>
      </c>
      <c r="B13" s="47"/>
      <c r="C13" s="48">
        <v>0</v>
      </c>
      <c r="D13" s="49"/>
      <c r="E13" s="76"/>
      <c r="F13" s="77"/>
      <c r="G13" s="76"/>
      <c r="H13" s="76"/>
      <c r="I13" s="77"/>
      <c r="J13" s="50"/>
      <c r="L13" s="50"/>
    </row>
    <row r="14" spans="1:12" ht="34.9" customHeight="1" x14ac:dyDescent="0.3">
      <c r="A14" s="22" t="s">
        <v>8</v>
      </c>
      <c r="B14" s="22"/>
      <c r="C14" s="38">
        <f>'SUMINISTRO '!K8</f>
        <v>0</v>
      </c>
      <c r="D14" s="31">
        <f>'SUMINISTRO '!H7</f>
        <v>0</v>
      </c>
      <c r="E14" s="76"/>
      <c r="F14" s="76"/>
      <c r="G14" s="76"/>
      <c r="H14" s="76"/>
      <c r="I14" s="77"/>
      <c r="L14" s="50"/>
    </row>
    <row r="15" spans="1:12" ht="34.9" customHeight="1" x14ac:dyDescent="0.3">
      <c r="A15" s="23" t="s">
        <v>8</v>
      </c>
      <c r="B15" s="23"/>
      <c r="C15" s="39">
        <f>'SUMINISTRO '!K9</f>
        <v>1</v>
      </c>
      <c r="D15" s="32">
        <f>'SUMINISTRO '!I6</f>
        <v>249882672</v>
      </c>
      <c r="E15" s="76"/>
      <c r="F15" s="77"/>
      <c r="G15" s="76"/>
      <c r="H15" s="76"/>
      <c r="I15" s="76"/>
      <c r="L15" s="50"/>
    </row>
    <row r="16" spans="1:12" ht="34.9" customHeight="1" x14ac:dyDescent="0.3">
      <c r="A16" s="22" t="s">
        <v>9</v>
      </c>
      <c r="B16" s="22"/>
      <c r="C16" s="38">
        <f>COMPRAVENTA!H12</f>
        <v>0</v>
      </c>
      <c r="D16" s="31">
        <f>COMPRAVENTA!F12</f>
        <v>0</v>
      </c>
      <c r="E16" s="76"/>
      <c r="F16" s="78"/>
      <c r="G16" s="76"/>
      <c r="H16" s="76"/>
      <c r="I16" s="76"/>
    </row>
    <row r="17" spans="1:10" ht="34.9" customHeight="1" x14ac:dyDescent="0.3">
      <c r="A17" s="23" t="s">
        <v>9</v>
      </c>
      <c r="B17" s="23"/>
      <c r="C17" s="39">
        <v>0</v>
      </c>
      <c r="D17" s="32">
        <v>0</v>
      </c>
      <c r="E17" s="76"/>
      <c r="F17" s="79"/>
      <c r="G17" s="76"/>
      <c r="H17" s="76"/>
      <c r="I17" s="76"/>
      <c r="J17" s="50"/>
    </row>
    <row r="18" spans="1:10" ht="34.9" customHeight="1" x14ac:dyDescent="0.3">
      <c r="A18" s="22" t="s">
        <v>10</v>
      </c>
      <c r="B18" s="22"/>
      <c r="C18" s="38">
        <f>'CONTRATO DE OBRA  '!K8</f>
        <v>0</v>
      </c>
      <c r="D18" s="31">
        <v>0</v>
      </c>
      <c r="E18" s="76"/>
      <c r="F18" s="78"/>
      <c r="G18" s="76"/>
      <c r="H18" s="76"/>
      <c r="I18" s="76"/>
      <c r="J18" s="50"/>
    </row>
    <row r="19" spans="1:10" ht="34.9" customHeight="1" x14ac:dyDescent="0.3">
      <c r="A19" s="23" t="s">
        <v>10</v>
      </c>
      <c r="B19" s="23"/>
      <c r="C19" s="39">
        <f>'CONTRATO DE OBRA  '!K9</f>
        <v>0</v>
      </c>
      <c r="D19" s="32">
        <f>'CONTRATO DE OBRA  '!I9</f>
        <v>0</v>
      </c>
      <c r="E19" s="76"/>
      <c r="F19" s="78"/>
      <c r="G19" s="76"/>
      <c r="H19" s="76"/>
      <c r="I19" s="76"/>
    </row>
    <row r="20" spans="1:10" ht="34.9" customHeight="1" x14ac:dyDescent="0.3">
      <c r="A20" s="22" t="s">
        <v>18</v>
      </c>
      <c r="B20" s="22"/>
      <c r="C20" s="38">
        <f>INTERVENTORIA!K8</f>
        <v>0</v>
      </c>
      <c r="D20" s="33">
        <f>INTERVENTORIA!I8</f>
        <v>0</v>
      </c>
      <c r="E20" s="76"/>
      <c r="F20" s="76"/>
      <c r="G20" s="76"/>
      <c r="H20" s="76"/>
      <c r="I20" s="76"/>
    </row>
    <row r="21" spans="1:10" ht="34.9" customHeight="1" x14ac:dyDescent="0.3">
      <c r="A21" s="47" t="s">
        <v>18</v>
      </c>
      <c r="B21" s="47"/>
      <c r="C21" s="48">
        <v>0</v>
      </c>
      <c r="D21" s="89">
        <v>0</v>
      </c>
      <c r="E21" s="76"/>
      <c r="F21" s="76"/>
      <c r="G21" s="76"/>
      <c r="H21" s="76"/>
      <c r="I21" s="76"/>
    </row>
    <row r="22" spans="1:10" ht="34.9" customHeight="1" x14ac:dyDescent="0.3">
      <c r="A22" s="22" t="s">
        <v>11</v>
      </c>
      <c r="B22" s="22"/>
      <c r="C22" s="38">
        <f>ARRENDAMIENTO!H9</f>
        <v>0</v>
      </c>
      <c r="D22" s="31">
        <f>ARRENDAMIENTO!F9</f>
        <v>0</v>
      </c>
      <c r="E22" s="76"/>
      <c r="F22" s="76"/>
      <c r="G22" s="76"/>
      <c r="H22" s="76"/>
      <c r="I22" s="76"/>
    </row>
    <row r="23" spans="1:10" ht="34.9" customHeight="1" x14ac:dyDescent="0.3">
      <c r="A23" s="23" t="s">
        <v>11</v>
      </c>
      <c r="B23" s="23"/>
      <c r="C23" s="39">
        <f>ARRENDAMIENTO!H8</f>
        <v>0</v>
      </c>
      <c r="D23" s="32">
        <f>ARRENDAMIENTO!F8</f>
        <v>0</v>
      </c>
      <c r="E23" s="76"/>
      <c r="F23" s="76"/>
      <c r="G23" s="76"/>
      <c r="H23" s="76"/>
      <c r="I23" s="76"/>
    </row>
    <row r="24" spans="1:10" ht="34.9" customHeight="1" x14ac:dyDescent="0.3">
      <c r="A24" s="22" t="s">
        <v>11</v>
      </c>
      <c r="B24" s="24" t="s">
        <v>12</v>
      </c>
      <c r="C24" s="38">
        <v>0</v>
      </c>
      <c r="D24" s="31">
        <v>0</v>
      </c>
      <c r="E24" s="76"/>
      <c r="F24" s="76"/>
      <c r="G24" s="76"/>
      <c r="H24" s="76"/>
      <c r="I24" s="76"/>
    </row>
    <row r="25" spans="1:10" ht="20.25" customHeight="1" x14ac:dyDescent="0.3">
      <c r="A25" s="186" t="s">
        <v>56</v>
      </c>
      <c r="B25" s="187"/>
      <c r="C25" s="128">
        <f>C10</f>
        <v>0</v>
      </c>
      <c r="D25" s="129">
        <f>D10</f>
        <v>0</v>
      </c>
      <c r="E25" s="76"/>
      <c r="F25" s="77"/>
    </row>
    <row r="26" spans="1:10" x14ac:dyDescent="0.3">
      <c r="A26" s="186" t="s">
        <v>15</v>
      </c>
      <c r="B26" s="187"/>
      <c r="C26" s="37">
        <f>C9+C12+C15+C23</f>
        <v>85</v>
      </c>
      <c r="D26" s="36">
        <f>D9+D12+D15</f>
        <v>1926286421</v>
      </c>
      <c r="E26" s="76"/>
      <c r="F26" s="77"/>
      <c r="I26" s="50"/>
    </row>
    <row r="27" spans="1:10" x14ac:dyDescent="0.3">
      <c r="A27" s="173" t="s">
        <v>16</v>
      </c>
      <c r="B27" s="174"/>
      <c r="C27" s="175">
        <f>C8+C11+C14+C16</f>
        <v>5</v>
      </c>
      <c r="D27" s="177">
        <f>D8+D11+D14+D16</f>
        <v>198455553</v>
      </c>
      <c r="E27" s="76"/>
      <c r="F27" s="76"/>
    </row>
    <row r="28" spans="1:10" ht="33.75" customHeight="1" x14ac:dyDescent="0.3">
      <c r="A28" s="179" t="s">
        <v>21</v>
      </c>
      <c r="B28" s="180"/>
      <c r="C28" s="176"/>
      <c r="D28" s="178"/>
      <c r="E28" s="76"/>
      <c r="F28" s="76"/>
    </row>
    <row r="29" spans="1:10" ht="20.25" customHeight="1" x14ac:dyDescent="0.3">
      <c r="A29" s="164" t="s">
        <v>17</v>
      </c>
      <c r="B29" s="165"/>
      <c r="C29" s="168">
        <f>C24</f>
        <v>0</v>
      </c>
      <c r="D29" s="169">
        <f>D24</f>
        <v>0</v>
      </c>
      <c r="E29" s="76"/>
      <c r="F29" s="76"/>
    </row>
    <row r="30" spans="1:10" ht="46.5" customHeight="1" x14ac:dyDescent="0.3">
      <c r="A30" s="166"/>
      <c r="B30" s="167"/>
      <c r="C30" s="168"/>
      <c r="D30" s="169"/>
      <c r="E30" s="76"/>
      <c r="F30" s="76"/>
    </row>
    <row r="31" spans="1:10" ht="21" thickBot="1" x14ac:dyDescent="0.35">
      <c r="A31" s="25"/>
      <c r="B31" s="25"/>
      <c r="C31" s="26"/>
      <c r="D31" s="34"/>
      <c r="E31" s="76"/>
      <c r="F31" s="76"/>
    </row>
    <row r="32" spans="1:10" ht="91.5" customHeight="1" thickBot="1" x14ac:dyDescent="0.35">
      <c r="A32" s="170" t="s">
        <v>316</v>
      </c>
      <c r="B32" s="171"/>
      <c r="C32" s="27">
        <f>C25+C26+C27</f>
        <v>90</v>
      </c>
      <c r="D32" s="35">
        <f>D25+D26+D27</f>
        <v>2124741974</v>
      </c>
      <c r="E32" s="76"/>
      <c r="F32" s="76"/>
    </row>
    <row r="33" spans="1:4" x14ac:dyDescent="0.3">
      <c r="A33" s="172"/>
      <c r="B33" s="172"/>
      <c r="D33" s="3"/>
    </row>
    <row r="34" spans="1:4" x14ac:dyDescent="0.3">
      <c r="A34" s="9"/>
      <c r="B34" s="9"/>
      <c r="D34" s="3"/>
    </row>
    <row r="39" spans="1:4" x14ac:dyDescent="0.3">
      <c r="C39" s="2">
        <v>0</v>
      </c>
    </row>
  </sheetData>
  <mergeCells count="15">
    <mergeCell ref="A27:B27"/>
    <mergeCell ref="C27:C28"/>
    <mergeCell ref="D27:D28"/>
    <mergeCell ref="A28:B28"/>
    <mergeCell ref="A3:D3"/>
    <mergeCell ref="A4:D4"/>
    <mergeCell ref="C6:D6"/>
    <mergeCell ref="A7:B7"/>
    <mergeCell ref="A26:B26"/>
    <mergeCell ref="A25:B25"/>
    <mergeCell ref="A29:B30"/>
    <mergeCell ref="C29:C30"/>
    <mergeCell ref="D29:D30"/>
    <mergeCell ref="A32:B32"/>
    <mergeCell ref="A33:B33"/>
  </mergeCells>
  <pageMargins left="0.7" right="0.7" top="0.75" bottom="0.75" header="0.3" footer="0.3"/>
  <pageSetup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workbookViewId="0">
      <selection activeCell="J5" sqref="J5"/>
    </sheetView>
  </sheetViews>
  <sheetFormatPr baseColWidth="10" defaultRowHeight="15" x14ac:dyDescent="0.25"/>
  <sheetData>
    <row r="3" spans="1:1" x14ac:dyDescent="0.25">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CONTRATO DE OBRA  </vt:lpstr>
      <vt:lpstr>COMPRAVENTA</vt:lpstr>
      <vt:lpstr>SUMINISTRO </vt:lpstr>
      <vt:lpstr>INTERVENTORIA</vt:lpstr>
      <vt:lpstr>PRESTACION SERVICIOS</vt:lpstr>
      <vt:lpstr>PRESTACION SERVICIOS PROF</vt:lpstr>
      <vt:lpstr>ARRENDAMIENTO</vt:lpstr>
      <vt:lpstr>RESUMEN (2)</vt:lpstr>
      <vt:lpstr>Hoja1</vt:lpstr>
      <vt:lpstr>ARRENDAMIENTO!Títulos_a_imprimir</vt:lpstr>
      <vt:lpstr>COMPRAVENTA!Títulos_a_imprimir</vt:lpstr>
      <vt:lpstr>'CONTRATO DE OBRA  '!Títulos_a_imprimir</vt:lpstr>
      <vt:lpstr>INTERVENTORIA!Títulos_a_imprimir</vt:lpstr>
      <vt:lpstr>'PRESTACION SERVICIOS'!Títulos_a_imprimir</vt:lpstr>
      <vt:lpstr>'PRESTACION SERVICIOS PROF'!Títulos_a_imprimir</vt:lpstr>
      <vt:lpstr>'SUMINISTRO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ABOGADAUX</dc:creator>
  <cp:lastModifiedBy>SECJURIDICA</cp:lastModifiedBy>
  <cp:lastPrinted>2019-11-18T17:07:40Z</cp:lastPrinted>
  <dcterms:created xsi:type="dcterms:W3CDTF">2016-07-14T15:56:37Z</dcterms:created>
  <dcterms:modified xsi:type="dcterms:W3CDTF">2025-07-30T16:39:24Z</dcterms:modified>
</cp:coreProperties>
</file>