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VIGENCIA 2025\INFORME CONTRATOS 2025\"/>
    </mc:Choice>
  </mc:AlternateContent>
  <bookViews>
    <workbookView xWindow="0" yWindow="0" windowWidth="20730" windowHeight="11760" firstSheet="1" activeTab="7"/>
  </bookViews>
  <sheets>
    <sheet name="CONTRATO DE OBRA  " sheetId="16" r:id="rId1"/>
    <sheet name="COMPRAVENTA" sheetId="14" r:id="rId2"/>
    <sheet name="SUMINISTRO " sheetId="12" r:id="rId3"/>
    <sheet name="INTERVENTORIA" sheetId="13" r:id="rId4"/>
    <sheet name="PRESTACION SERVICIOS" sheetId="18" r:id="rId5"/>
    <sheet name="PRESTACION SERVICIOS PROF" sheetId="20" r:id="rId6"/>
    <sheet name="ARRENDAMIENTO" sheetId="10" r:id="rId7"/>
    <sheet name="RESUMEN (2)" sheetId="15" r:id="rId8"/>
    <sheet name="Hoja1" sheetId="21" r:id="rId9"/>
  </sheets>
  <definedNames>
    <definedName name="_xlnm._FilterDatabase" localSheetId="6" hidden="1">ARRENDAMIENTO!$A$4:$G$6</definedName>
    <definedName name="_xlnm._FilterDatabase" localSheetId="1" hidden="1">COMPRAVENTA!$A$4:$G$13</definedName>
    <definedName name="_xlnm._FilterDatabase" localSheetId="0" hidden="1">'CONTRATO DE OBRA  '!$A$4:$J$9</definedName>
    <definedName name="_xlnm._FilterDatabase" localSheetId="3" hidden="1">INTERVENTORIA!$A$4:$J$8</definedName>
    <definedName name="_xlnm._FilterDatabase" localSheetId="4" hidden="1">'PRESTACION SERVICIOS'!$A$4:$K$16</definedName>
    <definedName name="_xlnm._FilterDatabase" localSheetId="5" hidden="1">'PRESTACION SERVICIOS PROF'!$A$4:$M$51</definedName>
    <definedName name="_xlnm._FilterDatabase" localSheetId="2" hidden="1">'SUMINISTRO '!$A$4:$J$10</definedName>
    <definedName name="_xlnm.Print_Titles" localSheetId="6">ARRENDAMIENTO!$1:$4</definedName>
    <definedName name="_xlnm.Print_Titles" localSheetId="1">COMPRAVENTA!$1:$4</definedName>
    <definedName name="_xlnm.Print_Titles" localSheetId="0">'CONTRATO DE OBRA  '!$1:$4</definedName>
    <definedName name="_xlnm.Print_Titles" localSheetId="3">INTERVENTORIA!$1:$4</definedName>
    <definedName name="_xlnm.Print_Titles" localSheetId="4">'PRESTACION SERVICIOS'!$2:$4</definedName>
    <definedName name="_xlnm.Print_Titles" localSheetId="5">'PRESTACION SERVICIOS PROF'!$2:$4</definedName>
    <definedName name="_xlnm.Print_Titles" localSheetId="2">'SUMINISTRO '!$1:$4</definedName>
  </definedNames>
  <calcPr calcId="152511"/>
</workbook>
</file>

<file path=xl/calcChain.xml><?xml version="1.0" encoding="utf-8"?>
<calcChain xmlns="http://schemas.openxmlformats.org/spreadsheetml/2006/main">
  <c r="C9" i="15" l="1"/>
  <c r="K49" i="20"/>
  <c r="I16" i="18"/>
  <c r="I14" i="18"/>
  <c r="C8" i="15" l="1"/>
  <c r="D12" i="15" l="1"/>
  <c r="C12" i="15"/>
  <c r="D11" i="15"/>
  <c r="C11" i="15"/>
  <c r="D9" i="15"/>
  <c r="D8" i="15"/>
  <c r="D15" i="15"/>
  <c r="C15" i="15"/>
  <c r="D26" i="15" l="1"/>
  <c r="F12" i="14"/>
  <c r="D16" i="15" s="1"/>
  <c r="H8" i="12" l="1"/>
  <c r="D27" i="15" s="1"/>
  <c r="H10" i="12" l="1"/>
  <c r="D23" i="15"/>
  <c r="C23" i="15"/>
  <c r="C22" i="15"/>
  <c r="C20" i="15" l="1"/>
  <c r="C20" i="13"/>
  <c r="D25" i="15" l="1"/>
  <c r="C25" i="15"/>
  <c r="C19" i="15" l="1"/>
  <c r="C18" i="15"/>
  <c r="C26" i="15"/>
  <c r="C14" i="15"/>
  <c r="I9" i="16" l="1"/>
  <c r="D19" i="15" s="1"/>
  <c r="D20" i="15" l="1"/>
  <c r="C16" i="15" l="1"/>
  <c r="C27" i="15" l="1"/>
  <c r="C32" i="15" s="1"/>
  <c r="D22" i="15"/>
  <c r="D32" i="15" s="1"/>
  <c r="L4" i="20" l="1"/>
  <c r="J4" i="18" l="1"/>
  <c r="D29" i="15" l="1"/>
  <c r="C29" i="15"/>
</calcChain>
</file>

<file path=xl/comments1.xml><?xml version="1.0" encoding="utf-8"?>
<comments xmlns="http://schemas.openxmlformats.org/spreadsheetml/2006/main">
  <authors>
    <author>SECJURIDICA</author>
  </authors>
  <commentList>
    <comment ref="J4" authorId="0" shapeId="0">
      <text>
        <r>
          <rPr>
            <sz val="8"/>
            <color indexed="81"/>
            <rFont val="Arial Narrow"/>
            <family val="2"/>
          </rPr>
          <t>ESTA CELDA MUESTRA SI EL CONTRATO ES DIRECTAMENTE DEL HOMO O SI POR EL CONTRARIO ES DE PROYECTO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SECJURIDICA</author>
  </authors>
  <commentList>
    <comment ref="G4" authorId="0" shapeId="0">
      <text>
        <r>
          <rPr>
            <sz val="8"/>
            <color indexed="81"/>
            <rFont val="Arial Narrow"/>
            <family val="2"/>
          </rPr>
          <t>ESTA CELDA MUESTRA SI EL CONTRATO ES DIRECTAMENTE DEL HOMO O SI POR EL CONTRARIO ES DE PROYECTO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SECJURIDICA</author>
  </authors>
  <commentList>
    <comment ref="J4" authorId="0" shapeId="0">
      <text>
        <r>
          <rPr>
            <sz val="8"/>
            <color indexed="81"/>
            <rFont val="Arial Narrow"/>
            <family val="2"/>
          </rPr>
          <t>ESTA CELDA MUESTRA SI EL CONTRATO ES DIRECTAMENTE DEL HOMO O SI POR EL CONTRARIO ES DE PROYECTO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SECJURIDICA</author>
  </authors>
  <commentList>
    <comment ref="G4" authorId="0" shapeId="0">
      <text>
        <r>
          <rPr>
            <sz val="8"/>
            <color indexed="81"/>
            <rFont val="Arial Narrow"/>
            <family val="2"/>
          </rPr>
          <t>ESTA CELDA MUESTRA SI EL CONTRATO ES DIRECTAMENTE DEL HOMO O SI POR EL CONTRARIO ES DE PROYECTO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<sst xmlns="http://schemas.openxmlformats.org/spreadsheetml/2006/main" count="342" uniqueCount="191">
  <si>
    <t>OBJETO</t>
  </si>
  <si>
    <t>NOMBRE</t>
  </si>
  <si>
    <t>INICIO</t>
  </si>
  <si>
    <t>VALOR</t>
  </si>
  <si>
    <t>HOMO</t>
  </si>
  <si>
    <t>PROYECTO</t>
  </si>
  <si>
    <t>TIPOLOGIA DE LOS CONTRATOS</t>
  </si>
  <si>
    <t>CPS</t>
  </si>
  <si>
    <t>CABS</t>
  </si>
  <si>
    <t>CV</t>
  </si>
  <si>
    <t>CO</t>
  </si>
  <si>
    <t>ARR</t>
  </si>
  <si>
    <t>Contratos de arrendamiento-ARR (HOMO arrendador)</t>
  </si>
  <si>
    <t>No. CONTRATO</t>
  </si>
  <si>
    <t>No. CONTRATOS</t>
  </si>
  <si>
    <t xml:space="preserve"> CONTRATACION CON CARGO A CONVENIOS</t>
  </si>
  <si>
    <t xml:space="preserve"> CONTRATACION A CARGO DE LA ESE HOMO</t>
  </si>
  <si>
    <t xml:space="preserve"> CONTRATACION EN LA QUE LA ESE HOMO RECIBE PAGO POR ARRENDAMIENTO</t>
  </si>
  <si>
    <t>CI</t>
  </si>
  <si>
    <t>TERMINA</t>
  </si>
  <si>
    <t>TOTAL</t>
  </si>
  <si>
    <t xml:space="preserve"> (No se incluye el valor que se recibe por arrendamiento</t>
  </si>
  <si>
    <t>CONTRATOS DE ARRENDAMIENTO</t>
  </si>
  <si>
    <t>CONTRATOS DE COMPRAVENTA</t>
  </si>
  <si>
    <t>OBJETO DEL 
CONTRATO</t>
  </si>
  <si>
    <t xml:space="preserve">FECHA DE INICIO         </t>
  </si>
  <si>
    <t xml:space="preserve">FECHA  TERMINACION  </t>
  </si>
  <si>
    <t>VALOR 
CONTRATO (DIGITAR SIN PUNTOS NI COMAS LOS NROS.)</t>
  </si>
  <si>
    <t>MODALIDAD (Homo o Convenio: nombre del convenio)</t>
  </si>
  <si>
    <t>NÚMERO DEL  CONTRATO</t>
  </si>
  <si>
    <t>NOMBRE
CONTRATISTA</t>
  </si>
  <si>
    <t xml:space="preserve">TOTAL </t>
  </si>
  <si>
    <t xml:space="preserve">HOMO </t>
  </si>
  <si>
    <t>CONTRATOS DE OBRA</t>
  </si>
  <si>
    <t xml:space="preserve">CONTRATOS DE PRESTACION DE SERVICIOS </t>
  </si>
  <si>
    <t xml:space="preserve">CONVENIO </t>
  </si>
  <si>
    <t>CONVENIO</t>
  </si>
  <si>
    <t>CPSP</t>
  </si>
  <si>
    <t>VALOR ADICION No 1</t>
  </si>
  <si>
    <t xml:space="preserve">VALOR ADICION </t>
  </si>
  <si>
    <t xml:space="preserve">VALOR CONTRATO </t>
  </si>
  <si>
    <t xml:space="preserve">VALOR TOTAL </t>
  </si>
  <si>
    <t>FECHA DE PRORROGA/ADICION</t>
  </si>
  <si>
    <t xml:space="preserve">VALOR TOTAL DEL CONTRATO </t>
  </si>
  <si>
    <t>FECHA DE PRORROGA Y ADICION</t>
  </si>
  <si>
    <t xml:space="preserve">CONTRATOS DE PRESTACION DE SERVICIOS PROFESIONALES </t>
  </si>
  <si>
    <t xml:space="preserve">CONVENIOS </t>
  </si>
  <si>
    <t>FECHA PRORROGA       (Corresponde a la fecha de elaboración)</t>
  </si>
  <si>
    <t xml:space="preserve">MODALIDAD </t>
  </si>
  <si>
    <t xml:space="preserve">CONTRATOS DE SUMINISTRO </t>
  </si>
  <si>
    <t>CONTRATOS DE INTERVENTORIA</t>
  </si>
  <si>
    <t>FECHA DE PRORROGA Y ADICION 2</t>
  </si>
  <si>
    <t>VALOR ADICION No 2</t>
  </si>
  <si>
    <t>VALOR TOTAL</t>
  </si>
  <si>
    <t>FECHA DE PRORROGA Y ADICION 1</t>
  </si>
  <si>
    <t>CPSA</t>
  </si>
  <si>
    <t xml:space="preserve"> CONTRATACION CON CARGO A AMBOS </t>
  </si>
  <si>
    <t>CPSPA</t>
  </si>
  <si>
    <t>CONVENIO JOVENES PA LANTE</t>
  </si>
  <si>
    <t>CONVENIO UT</t>
  </si>
  <si>
    <t>CONVENIO MUJERES HOGAR</t>
  </si>
  <si>
    <t>Prestación de servicios profesionales especializados en Psiquiatría, de acuerdo a las necesidades de la ESE Hospital Mental de Antioquia María Upegui</t>
  </si>
  <si>
    <t>Prestar servicios como Auxiliar de enfermería, para la implementación de estrategias enfocadas en promover la salud mental en la juventud del departamento de Antioquia con el programa “JOVENES PA´ LANTE” en cumplimiento a la resolución N° 2025060163139 del 14 de marzo de 2025</t>
  </si>
  <si>
    <t>01 DE  SEPTIEMBRE DE  2025 A 30 DE SEPTIEMBRE  DE 2025</t>
  </si>
  <si>
    <t>2025CABS020</t>
  </si>
  <si>
    <t>FUNDACION FUTUROTECH COLOMBIA</t>
  </si>
  <si>
    <t>2025CABS021</t>
  </si>
  <si>
    <t>KAPRIKA PUBLICIDAD S.A.S</t>
  </si>
  <si>
    <t>Compra de material Biomédico y Material de apoyo requerido para el desarrollo de la ejecución del contrato interadministrativo Resolución  N°. 2025060194132 de 20 de agosto de 2025, el cual tiene por objeto IMPLEMENTACIÓN DE ESTRATEGIAS ENFOCADAS EN PROMOVER LA SALUD MENTAL EN LA JUVENTUD DEL DEPARTAMENTO DE ANTIOQUIA y la E.S.E Hospital Mental de Antioquia, María Upegui HOMO</t>
  </si>
  <si>
    <r>
      <t xml:space="preserve">Suministro de elementos de </t>
    </r>
    <r>
      <rPr>
        <sz val="11"/>
        <color rgb="FF000000"/>
        <rFont val="Arial Narrow"/>
        <family val="2"/>
      </rPr>
      <t>papelería, cafetería, aseo, enfermería y dotación</t>
    </r>
    <r>
      <rPr>
        <sz val="11"/>
        <color theme="1"/>
        <rFont val="Arial Narrow"/>
        <family val="2"/>
      </rPr>
      <t xml:space="preserve"> para el proyecto MUJERES HOGARES, en el marco del contrato interadministrativo 4600018087 de 2025 suscrito con el Departamento de Antioquia – Secretarias de las Mujeres,  Secretaría de Salud e Inclusión Social de Antioquia cuyo objeto es “</t>
    </r>
    <r>
      <rPr>
        <i/>
        <sz val="11"/>
        <color theme="1"/>
        <rFont val="Arial Narrow"/>
        <family val="2"/>
      </rPr>
      <t>Realizar servicios de protección, acogida temporal, atención biopsicosocial y jurídica a las mujeres víctima de violencia de género y su grupo familiar en caso de así requerirse”.</t>
    </r>
    <r>
      <rPr>
        <sz val="11"/>
        <color theme="1"/>
        <rFont val="Arial Narrow"/>
        <family val="2"/>
      </rPr>
      <t xml:space="preserve">. </t>
    </r>
  </si>
  <si>
    <t>2025CPS470</t>
  </si>
  <si>
    <t>SUSANA GALLEGO FRANCO</t>
  </si>
  <si>
    <t>2025CPS471</t>
  </si>
  <si>
    <t>SERGIO IVAN RENTERIA PUERTA</t>
  </si>
  <si>
    <t>2025CPS472</t>
  </si>
  <si>
    <t>MILADY VERGARA HOLGUIN</t>
  </si>
  <si>
    <t>2025CPS472A</t>
  </si>
  <si>
    <t>WBEIMAR ALONSO CANO VANEGAS</t>
  </si>
  <si>
    <t>2025CPS473</t>
  </si>
  <si>
    <t>JHOAN SEBASTIAN DURANGO HOLGUIN</t>
  </si>
  <si>
    <t>2025CPS474</t>
  </si>
  <si>
    <t>KELY YULIANA LEGARDA VALLEJO</t>
  </si>
  <si>
    <t>2025CPS475</t>
  </si>
  <si>
    <t>VALENTINA GUTIERREZ TOBON</t>
  </si>
  <si>
    <t>2025CPS476</t>
  </si>
  <si>
    <t>I.P.S. GOLEMAN SERVICIO INTEGRAL S.A.S</t>
  </si>
  <si>
    <r>
      <t xml:space="preserve">prestar servicios como </t>
    </r>
    <r>
      <rPr>
        <sz val="12"/>
        <color theme="1"/>
        <rFont val="Arial Narrow"/>
        <family val="2"/>
      </rPr>
      <t>Auxiliar Administrativo.</t>
    </r>
    <r>
      <rPr>
        <sz val="11"/>
        <color theme="1"/>
        <rFont val="Arial Narrow"/>
        <family val="2"/>
      </rPr>
      <t>, para la implementación de estrategias enfocadas en promover la salud mental en la juventud del departamento de Antioquia con el programa “JOVENES PA´ LANTE” en cumplimiento a la resolución  N°. 2025060194132 de 20 de agosto de 2025</t>
    </r>
  </si>
  <si>
    <t>Prestación de servicios como Técnico o tecnólogo administrativo , en el marco de la ejecución del El HOMO, celebró el contrato interadministrativo No. 4600017977 cuyo objeto es: "Prestar los servicios para la implementación, monitoreo y seguimiento del Plan de las intervenciones Colectivas de la Secretaría de Salud e inclusión Social del departamento de Antioquia mediante la realización de servicios de promoción de la salud y gestión del riesgo en el marco del Plan Decenal de Salud Pública 2022 - 2031.”, con una duración de siete (7) meses, sin exceder el 31 de octubre de 2025</t>
  </si>
  <si>
    <t>Prestar servicios como Gestor territorial juvenil, para la implementación de estrategias enfocadas en promover la salud mental en la juventud del departamento de Antioquia con el programa “JOVENES PA´ LANTE” en cumplimiento a la resolución N° 2025060163139 del 14 de marzo de 2025</t>
  </si>
  <si>
    <t>Contrato de prestación de servicios para la implementación del Proyecto para “Fortalecer la intervención biopsicosocial multidimensional dirigido a la población en situación de calle del departamento de Antioquia</t>
  </si>
  <si>
    <t>CONVENIO HABITANTE DE CALLE</t>
  </si>
  <si>
    <t>2025CPSP430</t>
  </si>
  <si>
    <t>AYDA MARGARITA RODRIGUEZ POLO</t>
  </si>
  <si>
    <t>2025CPSP431</t>
  </si>
  <si>
    <t>LINA MARIA RAMIREZ VELASQUEZ</t>
  </si>
  <si>
    <t>2025CPSP432</t>
  </si>
  <si>
    <t>IVAN JASSER RAMIREZ BLANCO</t>
  </si>
  <si>
    <t>2025CPSP433</t>
  </si>
  <si>
    <t>SANTIAGO PARRA ALVAREZ</t>
  </si>
  <si>
    <t>2025CPSP434</t>
  </si>
  <si>
    <t>CLAUDIA MARITZA BOTERO TOBON</t>
  </si>
  <si>
    <t>2025CPSP435</t>
  </si>
  <si>
    <t>EYLEN SANTOS CUESTA</t>
  </si>
  <si>
    <t>2025CPSP436</t>
  </si>
  <si>
    <t>SANTIAGO CARVAJAL VILLEGAS</t>
  </si>
  <si>
    <t>2025CPSP437</t>
  </si>
  <si>
    <t>YEIME LOURDES GARCIA CEBALLOS</t>
  </si>
  <si>
    <t>2025CPSP438</t>
  </si>
  <si>
    <t>ANGELICA ASTRID MARTINEZ CUELLO</t>
  </si>
  <si>
    <t>2025CPSP439</t>
  </si>
  <si>
    <t>YEMELY PORRAS MEDINA</t>
  </si>
  <si>
    <t>2025CPSP440</t>
  </si>
  <si>
    <t>MARIA CAMILA CABALLERO TOBON</t>
  </si>
  <si>
    <t>2025CPSP441</t>
  </si>
  <si>
    <t>JOSE ELIBER TORRES AREIZA</t>
  </si>
  <si>
    <t>2025CPSP442</t>
  </si>
  <si>
    <t>FALLON VELEZ ARBELAEZ</t>
  </si>
  <si>
    <t>2025CPSP443</t>
  </si>
  <si>
    <t>JHON FREDDY JOVEN RAMIREZ</t>
  </si>
  <si>
    <t>2025CPSP444</t>
  </si>
  <si>
    <t>VALENTINA QUICENO MERINO</t>
  </si>
  <si>
    <t>2025CPSP445</t>
  </si>
  <si>
    <t>KELLY YOHANA LOPEZ LOPEZ</t>
  </si>
  <si>
    <t>2025CPSP447</t>
  </si>
  <si>
    <t>ANDREA  GOMEZ LONDOÑO</t>
  </si>
  <si>
    <t>2025CPSP448</t>
  </si>
  <si>
    <t>LIESEN OLIVETH GONZALEZ GAMBOA</t>
  </si>
  <si>
    <t>2025CPSP449</t>
  </si>
  <si>
    <t>KELLY JOHANNA CARBONELL MUÑOZ</t>
  </si>
  <si>
    <t>2025CPSP450</t>
  </si>
  <si>
    <t>ALEJANDRA OCAMPO MAZO</t>
  </si>
  <si>
    <t>2025CPSP451</t>
  </si>
  <si>
    <t>SUSANA LOPEZ RENDON</t>
  </si>
  <si>
    <t>2025CPSP452</t>
  </si>
  <si>
    <t>YULIANA MARIA FRANCO ESTRADA</t>
  </si>
  <si>
    <t>2025CPSP454</t>
  </si>
  <si>
    <t>MARIA ISABEL LOPEZ TORRES</t>
  </si>
  <si>
    <t>2025CPSP455</t>
  </si>
  <si>
    <t>JANNY JULIET CORDOBA JORDAN</t>
  </si>
  <si>
    <t>2025CPSP456</t>
  </si>
  <si>
    <t>LIZ SHIRLEY SUAREZ BARRIENTOS</t>
  </si>
  <si>
    <t>2025CPSP457</t>
  </si>
  <si>
    <t>MARIA PAULA MARTINEZ GÓMEZ</t>
  </si>
  <si>
    <t>2025CPSP458</t>
  </si>
  <si>
    <t>MARTHA LUZ GALVIS AGUDELO</t>
  </si>
  <si>
    <t>2025CPSP459</t>
  </si>
  <si>
    <t>TATIANA YULIET ALVAREZ OSORIO</t>
  </si>
  <si>
    <t>2025CPSP460</t>
  </si>
  <si>
    <t>NATALIA ZULUAGA GIRALDO</t>
  </si>
  <si>
    <t>2025CPSP461</t>
  </si>
  <si>
    <t>JENNY TORO VERA</t>
  </si>
  <si>
    <t>2025CPSP462</t>
  </si>
  <si>
    <t>ANDREA BEATRIZ RANGEL MORILLO</t>
  </si>
  <si>
    <t>2025CPSP463</t>
  </si>
  <si>
    <t>PAULINA JARAMILLO ECHEVERRI</t>
  </si>
  <si>
    <t>2025CPSP464</t>
  </si>
  <si>
    <t>NINI YOHANA VIVEROS MOSQUERA</t>
  </si>
  <si>
    <t>2025CPSP465</t>
  </si>
  <si>
    <t>MARGARITA POSSO DUQUE</t>
  </si>
  <si>
    <t>2025CPSP466</t>
  </si>
  <si>
    <t>MARIANA MUÑOZ HENAO</t>
  </si>
  <si>
    <t>2025CPSP467</t>
  </si>
  <si>
    <t>MARIA ISABEL CIFUENTES HENAO</t>
  </si>
  <si>
    <t>2025CPSP468</t>
  </si>
  <si>
    <t>DANIELA ECHEVERRI MEJIA</t>
  </si>
  <si>
    <t>2025CPSP469</t>
  </si>
  <si>
    <t>YULIETH MORENO GAMBOA</t>
  </si>
  <si>
    <t>2025CPSP470</t>
  </si>
  <si>
    <t>PAULA ALEJANDRA CASTAÑO HENAO</t>
  </si>
  <si>
    <t>2025CPSP471</t>
  </si>
  <si>
    <t>PAULA FERNANDA RIVEROS MEDINA</t>
  </si>
  <si>
    <t>2025CPSP472</t>
  </si>
  <si>
    <t>DANNA GUISAO ALVARINO</t>
  </si>
  <si>
    <t>2025CPSP473</t>
  </si>
  <si>
    <t>ANDREA SANCHEZ GONZALEZ</t>
  </si>
  <si>
    <t>2025CPSP474</t>
  </si>
  <si>
    <t>NATALIA SOFIA CEDEÑO TREJOS</t>
  </si>
  <si>
    <t>Prestación de servicios profesionales para diseñar, implementar y mantener un sistema de gestión integral, basado en el Modelo Integrado de Planeación y Gestión (MIPG) Formulación, presentación, radicación y ejecución de proyectos de inversión pública y realización de seguimiento  e informes de los mismos .con el fin de promover la mejora continua de los procesos, la eficiencia operativa y la satisfacción de los usuarios, cumpliendo con los estándares de calidad ISO en la E.S.E. Hospital Mental de Antioquia María Upegui – HOMO</t>
  </si>
  <si>
    <r>
      <t xml:space="preserve">prestar servicios como </t>
    </r>
    <r>
      <rPr>
        <sz val="12"/>
        <color theme="1"/>
        <rFont val="Arial Narrow"/>
        <family val="2"/>
      </rPr>
      <t>Nutricionista</t>
    </r>
    <r>
      <rPr>
        <sz val="11"/>
        <color theme="1"/>
        <rFont val="Arial Narrow"/>
        <family val="2"/>
      </rPr>
      <t>, para la implementación de estrategias enfocadas en promover la salud mental en la juventud del departamento de Antioquia con el programa “JOVENES PA´ LANTE” en cumplimiento a la resolución  N°. 2025060194132 de 20 de agosto de 2025</t>
    </r>
  </si>
  <si>
    <t>prestar servicios como Nutricionista, para la implementación de estrategias enfocadas en promover la salud mental en la juventud del departamento de Antioquia con el programa “JOVENES PA´ LANTE” en cumplimiento a la resolución  N°. 2025060194132 de 20 de agosto de 2025</t>
  </si>
  <si>
    <t>prestar servicios como Nutricionista, para la implementación de estrategias enfocadas en promover la salud mental en la juventud del departamento de Antioquia con el programa “JOVENES PA´ LANTE” en cumplimiento a la resolución  N°. 2025060194132 de 20 de agosto de 2025.</t>
  </si>
  <si>
    <t>Prestación de servicios como Profesional, en el marco de la ejecución del contrato interadministrativo No. 4600017878, suscrito con la Secretaría de las Mujeres del Departamento de Antioquia, cuyo objeto es: “IMPLEMENTAR ACCIONES DE LA POLÍTICA PÚBLICA DE LAS MUJERES DESDE UN ENFOQUE SICOSOCIAL PARA LA GARANTÍA DE SUS DERECHOS HUMANOS, EL FORTALECIMIENTO DE SU AUTONOMÍA ECONÓMICA Y EL DERECHO A VIVIR UNA VIDA LIBRE DE VIOLENCIAS</t>
  </si>
  <si>
    <t>Prestación de servicios como Profesional en trabajo social , en el marco de la ejecución del El HOMO, celebró el contrato interadministrativo No. 4600017977 cuyo objeto es: "Prestar los servicios para la implementación, monitoreo y seguimiento del Plan de las intervenciones Colectivas de la Secretaría de Salud e inclusión Social del departamento de Antioquia mediante la realización de servicios de promoción de la salud y gestión del riesgo en el marco del Plan Decenal de Salud Pública 2022 - 2031.”, con una duración de siete (7) meses, sin exceder el 31 de octubre de 2025</t>
  </si>
  <si>
    <t>Prestación de servicios como Profesional Psicólogo (a), en el marco de la ejecución del El HOMO, celebró el contrato interadministrativo No. 4600017977 cuyo objeto es: "Prestar los servicios para la implementación, monitoreo y seguimiento del Plan de las intervenciones Colectivas de la Secretaría de Salud e inclusión Social del departamento de Antioquia mediante la realización de servicios de promoción de la salud y gestión del riesgo en el marco del Plan Decenal de Salud Pública 2022 - 2031.”, con una duración de siete (7) meses, sin exceder el 31 de octubre de 2025</t>
  </si>
  <si>
    <r>
      <t xml:space="preserve">prestar servicios como </t>
    </r>
    <r>
      <rPr>
        <sz val="12"/>
        <color theme="1"/>
        <rFont val="Arial Narrow"/>
        <family val="2"/>
      </rPr>
      <t>Fisioterapeuta</t>
    </r>
    <r>
      <rPr>
        <sz val="11"/>
        <color theme="1"/>
        <rFont val="Arial Narrow"/>
        <family val="2"/>
      </rPr>
      <t>, para la implementación de estrategias enfocadas en promover la salud mental en la juventud del departamento de Antioquia con el programa “JOVENES PA´ LANTE” en cumplimiento a la resolución  N°. 2025060194132 de 20 de agosto de 2025</t>
    </r>
  </si>
  <si>
    <r>
      <t>P</t>
    </r>
    <r>
      <rPr>
        <sz val="12"/>
        <color theme="1"/>
        <rFont val="Arial Narrow"/>
        <family val="2"/>
      </rPr>
      <t>restar servicios como Fisioterapeuta, para la implementación de estrategias enfocadas en promover la salud mental en la juventud del departamento de Antioquia con el programa “JOVENES PA´ LANTE” en cumplimiento a la Resolución N°. 2025060194132 de 20 de agosto de 2025</t>
    </r>
  </si>
  <si>
    <t>Prestación de servicios como Psicólogo o Trabajador social (Coordinador) (a), en el marco de la ejecución del contrato interadministrativo No. 4600017977  cuyo objeto es: "Prestar los servicios  para  la implementación,  monitoreo  y  seguimiento  del  Plan  de  las  intervenciones  Colectivas  de  la Secretaría de Salud e inclusión Social del departamento de Antioquia mediante la realización de servicios de promoción de la salud y gestión del riesgo en el marco del Plan Decenal de Salud Pública 2022  -  2031</t>
  </si>
  <si>
    <t>Prestar servicios como Nutricionista, para la implementación de estrategias enfocadas en promover la salud mental en la juventud del departamento de Antioquia con el programa “JOVENES PA´ LANTE” en cumplimiento a la Resolución N°. 2025060194132 de 20 de agosto de 2025</t>
  </si>
  <si>
    <t>CONVENIO MUJERES APOYO</t>
  </si>
  <si>
    <t>SEPTIEMBRE DE  2025</t>
  </si>
  <si>
    <r>
      <t xml:space="preserve">TOTAL CONTRATACION VIGENCIA 01 DE  SEPTIEMBRE   A  30 DE SEPTIEMBRE   DE 2025     </t>
    </r>
    <r>
      <rPr>
        <sz val="14"/>
        <color theme="9" tint="-0.499984740745262"/>
        <rFont val="Cambria"/>
        <family val="1"/>
      </rPr>
      <t xml:space="preserve">(No se incluye el valor que se recibe por arrendamiento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</si>
</sst>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-&quot;$&quot;\ * #,##0_-;\-&quot;$&quot;\ * #,##0_-;_-&quot;$&quot;\ * &quot;-&quot;??_-;_-@_-"/>
    <numFmt numFmtId="167" formatCode="[$$-240A]\ #,##0;[Red][$$-240A]\ #,##0"/>
    <numFmt numFmtId="168" formatCode="_-[$$-240A]\ * #,##0_-;\-[$$-240A]\ * #,##0_-;_-[$$-240A]\ * &quot;-&quot;??_-;_-@_-"/>
    <numFmt numFmtId="169" formatCode="d/m/yyyy"/>
    <numFmt numFmtId="170" formatCode="_-&quot;$&quot;\ * #,##0_-;\-&quot;$&quot;\ * #,##0_-;_-&quot;$&quot;\ * &quot;-&quot;??_-;_-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1"/>
      <name val="Arial Narrow"/>
      <family val="2"/>
    </font>
    <font>
      <sz val="9"/>
      <color indexed="81"/>
      <name val="Tahoma"/>
      <family val="2"/>
    </font>
    <font>
      <sz val="16"/>
      <color theme="1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1"/>
      <color rgb="FF385723"/>
      <name val="Arial"/>
      <family val="2"/>
    </font>
    <font>
      <b/>
      <sz val="14"/>
      <color rgb="FF38572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4"/>
      <color rgb="FF385723"/>
      <name val="Cambria"/>
      <family val="1"/>
    </font>
    <font>
      <b/>
      <sz val="14"/>
      <name val="Cambria"/>
      <family val="1"/>
    </font>
    <font>
      <sz val="14"/>
      <color rgb="FF000000"/>
      <name val="Cambria"/>
      <family val="1"/>
    </font>
    <font>
      <sz val="14"/>
      <name val="Cambria"/>
      <family val="1"/>
    </font>
    <font>
      <b/>
      <sz val="14"/>
      <color theme="1"/>
      <name val="Cambria"/>
      <family val="1"/>
    </font>
    <font>
      <sz val="14"/>
      <color rgb="FFFF0000"/>
      <name val="Cambria"/>
      <family val="1"/>
    </font>
    <font>
      <vertAlign val="superscript"/>
      <sz val="14"/>
      <color theme="1"/>
      <name val="Cambria"/>
      <family val="1"/>
    </font>
    <font>
      <b/>
      <sz val="14"/>
      <color theme="9" tint="-0.499984740745262"/>
      <name val="Cambria"/>
      <family val="1"/>
    </font>
    <font>
      <sz val="14"/>
      <color theme="9" tint="-0.499984740745262"/>
      <name val="Cambria"/>
      <family val="1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11"/>
      <name val="Cambria"/>
      <family val="1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.5"/>
      <color theme="1"/>
      <name val="Arial Narrow"/>
      <family val="2"/>
    </font>
    <font>
      <sz val="11.5"/>
      <color rgb="FF000000"/>
      <name val="Arial Narrow"/>
      <family val="2"/>
    </font>
    <font>
      <sz val="12"/>
      <name val="Arial"/>
      <family val="2"/>
    </font>
    <font>
      <sz val="11"/>
      <color theme="1"/>
      <name val="Calibri"/>
      <family val="2"/>
    </font>
    <font>
      <sz val="12"/>
      <color rgb="FF000000"/>
      <name val="Arial Narrow"/>
      <family val="2"/>
    </font>
    <font>
      <i/>
      <sz val="11"/>
      <color theme="1"/>
      <name val="Arial Narrow"/>
      <family val="2"/>
    </font>
    <font>
      <sz val="13.5"/>
      <color rgb="FF00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8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8" borderId="0" applyNumberFormat="0" applyBorder="0" applyAlignment="0" applyProtection="0"/>
  </cellStyleXfs>
  <cellXfs count="230">
    <xf numFmtId="0" fontId="0" fillId="0" borderId="0" xfId="0"/>
    <xf numFmtId="0" fontId="3" fillId="0" borderId="0" xfId="0" applyFont="1" applyFill="1" applyBorder="1"/>
    <xf numFmtId="0" fontId="6" fillId="0" borderId="0" xfId="0" applyFont="1"/>
    <xf numFmtId="3" fontId="6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9" fillId="3" borderId="0" xfId="0" applyFont="1" applyFill="1" applyBorder="1" applyAlignment="1">
      <alignment vertical="center"/>
    </xf>
    <xf numFmtId="0" fontId="10" fillId="0" borderId="0" xfId="0" applyFont="1"/>
    <xf numFmtId="0" fontId="11" fillId="3" borderId="2" xfId="0" applyFont="1" applyFill="1" applyBorder="1" applyAlignment="1">
      <alignment horizontal="center" vertical="center" wrapText="1" readingOrder="1"/>
    </xf>
    <xf numFmtId="0" fontId="11" fillId="3" borderId="0" xfId="0" applyFont="1" applyFill="1" applyBorder="1" applyAlignment="1">
      <alignment horizontal="center" vertical="center" wrapText="1" readingOrder="1"/>
    </xf>
    <xf numFmtId="1" fontId="7" fillId="5" borderId="16" xfId="0" applyNumberFormat="1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 wrapText="1"/>
    </xf>
    <xf numFmtId="14" fontId="15" fillId="0" borderId="0" xfId="0" applyNumberFormat="1" applyFont="1" applyFill="1" applyBorder="1" applyAlignment="1">
      <alignment horizontal="left" vertical="top"/>
    </xf>
    <xf numFmtId="0" fontId="17" fillId="3" borderId="2" xfId="0" applyFont="1" applyFill="1" applyBorder="1" applyAlignment="1">
      <alignment horizontal="center" vertical="center" wrapText="1" readingOrder="1"/>
    </xf>
    <xf numFmtId="0" fontId="17" fillId="3" borderId="0" xfId="0" applyFont="1" applyFill="1" applyBorder="1" applyAlignment="1">
      <alignment horizontal="center" vertical="center" wrapText="1" readingOrder="1"/>
    </xf>
    <xf numFmtId="0" fontId="19" fillId="5" borderId="1" xfId="0" applyFont="1" applyFill="1" applyBorder="1" applyAlignment="1">
      <alignment horizontal="left" vertical="center" wrapText="1" readingOrder="1"/>
    </xf>
    <xf numFmtId="0" fontId="19" fillId="3" borderId="1" xfId="0" applyFont="1" applyFill="1" applyBorder="1" applyAlignment="1">
      <alignment horizontal="left" vertical="center" wrapText="1" readingOrder="1"/>
    </xf>
    <xf numFmtId="0" fontId="22" fillId="5" borderId="1" xfId="0" applyFont="1" applyFill="1" applyBorder="1" applyAlignment="1">
      <alignment horizontal="left" vertical="center" wrapText="1" readingOrder="1"/>
    </xf>
    <xf numFmtId="0" fontId="23" fillId="3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1" fontId="24" fillId="6" borderId="10" xfId="0" applyNumberFormat="1" applyFont="1" applyFill="1" applyBorder="1" applyAlignment="1">
      <alignment horizontal="center" vertical="center" wrapText="1"/>
    </xf>
    <xf numFmtId="165" fontId="13" fillId="3" borderId="0" xfId="2" applyNumberFormat="1" applyFont="1" applyFill="1"/>
    <xf numFmtId="165" fontId="14" fillId="5" borderId="17" xfId="2" applyNumberFormat="1" applyFont="1" applyFill="1" applyBorder="1" applyAlignment="1">
      <alignment horizontal="center" vertical="center"/>
    </xf>
    <xf numFmtId="165" fontId="13" fillId="0" borderId="0" xfId="2" applyNumberFormat="1" applyFont="1" applyBorder="1"/>
    <xf numFmtId="42" fontId="20" fillId="5" borderId="1" xfId="3" applyFont="1" applyFill="1" applyBorder="1" applyAlignment="1">
      <alignment horizontal="right" vertical="center" wrapText="1"/>
    </xf>
    <xf numFmtId="42" fontId="20" fillId="3" borderId="1" xfId="3" applyFont="1" applyFill="1" applyBorder="1" applyAlignment="1">
      <alignment horizontal="right" vertical="center" wrapText="1"/>
    </xf>
    <xf numFmtId="42" fontId="19" fillId="5" borderId="1" xfId="3" applyFont="1" applyFill="1" applyBorder="1" applyAlignment="1">
      <alignment horizontal="right" vertical="center"/>
    </xf>
    <xf numFmtId="42" fontId="20" fillId="3" borderId="0" xfId="3" applyFont="1" applyFill="1" applyBorder="1" applyAlignment="1">
      <alignment horizontal="center" vertical="center" wrapText="1"/>
    </xf>
    <xf numFmtId="42" fontId="24" fillId="6" borderId="11" xfId="3" applyFont="1" applyFill="1" applyBorder="1" applyAlignment="1">
      <alignment horizontal="right" vertical="center" wrapText="1"/>
    </xf>
    <xf numFmtId="42" fontId="18" fillId="3" borderId="3" xfId="3" applyFont="1" applyFill="1" applyBorder="1" applyAlignment="1">
      <alignment horizontal="right" vertical="center" wrapText="1"/>
    </xf>
    <xf numFmtId="3" fontId="21" fillId="0" borderId="5" xfId="0" applyNumberFormat="1" applyFont="1" applyBorder="1" applyAlignment="1">
      <alignment horizontal="center"/>
    </xf>
    <xf numFmtId="3" fontId="20" fillId="5" borderId="1" xfId="0" applyNumberFormat="1" applyFont="1" applyFill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left" vertical="top"/>
    </xf>
    <xf numFmtId="0" fontId="16" fillId="3" borderId="1" xfId="0" applyFont="1" applyFill="1" applyBorder="1" applyAlignment="1">
      <alignment horizontal="left" vertical="top" wrapText="1"/>
    </xf>
    <xf numFmtId="1" fontId="7" fillId="5" borderId="19" xfId="0" applyNumberFormat="1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 readingOrder="1"/>
    </xf>
    <xf numFmtId="166" fontId="0" fillId="0" borderId="1" xfId="8" applyNumberFormat="1" applyFont="1" applyFill="1" applyBorder="1"/>
    <xf numFmtId="166" fontId="0" fillId="0" borderId="1" xfId="8" applyNumberFormat="1" applyFont="1" applyFill="1" applyBorder="1" applyAlignment="1">
      <alignment wrapText="1"/>
    </xf>
    <xf numFmtId="0" fontId="19" fillId="0" borderId="1" xfId="0" applyFont="1" applyFill="1" applyBorder="1" applyAlignment="1">
      <alignment horizontal="left" vertical="center" wrapText="1" readingOrder="1"/>
    </xf>
    <xf numFmtId="3" fontId="20" fillId="0" borderId="1" xfId="0" applyNumberFormat="1" applyFont="1" applyFill="1" applyBorder="1" applyAlignment="1">
      <alignment horizontal="center" vertical="center" wrapText="1"/>
    </xf>
    <xf numFmtId="42" fontId="20" fillId="0" borderId="1" xfId="3" applyFont="1" applyFill="1" applyBorder="1" applyAlignment="1">
      <alignment horizontal="right" vertical="center" wrapText="1"/>
    </xf>
    <xf numFmtId="42" fontId="6" fillId="0" borderId="0" xfId="0" applyNumberFormat="1" applyFont="1"/>
    <xf numFmtId="0" fontId="3" fillId="0" borderId="0" xfId="0" applyFont="1" applyFill="1" applyBorder="1" applyAlignment="1">
      <alignment horizontal="left" vertical="top"/>
    </xf>
    <xf numFmtId="0" fontId="27" fillId="0" borderId="1" xfId="0" applyFont="1" applyBorder="1" applyAlignment="1">
      <alignment wrapText="1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26" fillId="0" borderId="1" xfId="0" applyFont="1" applyFill="1" applyBorder="1" applyAlignment="1">
      <alignment wrapText="1"/>
    </xf>
    <xf numFmtId="0" fontId="7" fillId="5" borderId="21" xfId="0" applyFont="1" applyFill="1" applyBorder="1" applyAlignment="1">
      <alignment horizontal="center" vertical="center"/>
    </xf>
    <xf numFmtId="0" fontId="0" fillId="0" borderId="0" xfId="0" applyFill="1"/>
    <xf numFmtId="0" fontId="26" fillId="0" borderId="1" xfId="0" applyFont="1" applyFill="1" applyBorder="1" applyAlignment="1">
      <alignment horizontal="left" vertical="justify" wrapText="1"/>
    </xf>
    <xf numFmtId="0" fontId="7" fillId="5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42" fontId="8" fillId="0" borderId="0" xfId="3" applyFont="1" applyFill="1"/>
    <xf numFmtId="165" fontId="13" fillId="0" borderId="0" xfId="2" applyNumberFormat="1" applyFont="1" applyFill="1"/>
    <xf numFmtId="0" fontId="8" fillId="0" borderId="0" xfId="0" applyFont="1" applyFill="1" applyAlignment="1">
      <alignment horizontal="center" vertical="center" wrapText="1"/>
    </xf>
    <xf numFmtId="0" fontId="16" fillId="0" borderId="1" xfId="27" applyFont="1" applyFill="1" applyBorder="1" applyAlignment="1">
      <alignment horizontal="center" vertical="center" wrapText="1"/>
    </xf>
    <xf numFmtId="42" fontId="16" fillId="0" borderId="1" xfId="3" applyFont="1" applyFill="1" applyBorder="1" applyAlignment="1">
      <alignment horizontal="center" vertical="center" wrapText="1"/>
    </xf>
    <xf numFmtId="166" fontId="16" fillId="0" borderId="1" xfId="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166" fontId="0" fillId="0" borderId="0" xfId="3" applyNumberFormat="1" applyFont="1" applyFill="1"/>
    <xf numFmtId="0" fontId="0" fillId="0" borderId="0" xfId="0" applyFill="1" applyAlignment="1">
      <alignment horizontal="center" vertical="center" wrapText="1"/>
    </xf>
    <xf numFmtId="42" fontId="0" fillId="0" borderId="0" xfId="3" applyFont="1" applyFill="1"/>
    <xf numFmtId="0" fontId="26" fillId="0" borderId="1" xfId="0" applyFont="1" applyBorder="1" applyAlignment="1">
      <alignment horizontal="center" vertical="center" wrapText="1"/>
    </xf>
    <xf numFmtId="166" fontId="29" fillId="0" borderId="0" xfId="0" applyNumberFormat="1" applyFont="1" applyBorder="1"/>
    <xf numFmtId="0" fontId="29" fillId="0" borderId="0" xfId="0" applyFont="1" applyBorder="1"/>
    <xf numFmtId="0" fontId="6" fillId="0" borderId="0" xfId="0" applyFont="1" applyFill="1"/>
    <xf numFmtId="42" fontId="6" fillId="0" borderId="0" xfId="0" applyNumberFormat="1" applyFont="1" applyFill="1"/>
    <xf numFmtId="0" fontId="6" fillId="0" borderId="0" xfId="0" applyFont="1" applyFill="1" applyAlignment="1">
      <alignment horizontal="left"/>
    </xf>
    <xf numFmtId="42" fontId="6" fillId="0" borderId="0" xfId="0" applyNumberFormat="1" applyFont="1" applyFill="1" applyAlignment="1">
      <alignment horizontal="left"/>
    </xf>
    <xf numFmtId="1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65" fontId="14" fillId="5" borderId="1" xfId="2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wrapText="1"/>
    </xf>
    <xf numFmtId="14" fontId="0" fillId="0" borderId="1" xfId="0" applyNumberFormat="1" applyBorder="1"/>
    <xf numFmtId="0" fontId="3" fillId="0" borderId="1" xfId="0" applyFont="1" applyBorder="1"/>
    <xf numFmtId="0" fontId="0" fillId="0" borderId="1" xfId="0" applyBorder="1"/>
    <xf numFmtId="3" fontId="30" fillId="0" borderId="1" xfId="2" applyNumberFormat="1" applyFont="1" applyBorder="1" applyAlignment="1">
      <alignment vertical="top"/>
    </xf>
    <xf numFmtId="3" fontId="0" fillId="0" borderId="1" xfId="0" applyNumberFormat="1" applyBorder="1"/>
    <xf numFmtId="42" fontId="19" fillId="0" borderId="1" xfId="3" applyFont="1" applyFill="1" applyBorder="1" applyAlignment="1">
      <alignment horizontal="right" vertical="center"/>
    </xf>
    <xf numFmtId="166" fontId="3" fillId="0" borderId="0" xfId="0" applyNumberFormat="1" applyFont="1" applyBorder="1"/>
    <xf numFmtId="0" fontId="3" fillId="0" borderId="0" xfId="0" applyFont="1" applyFill="1" applyBorder="1" applyAlignment="1"/>
    <xf numFmtId="0" fontId="7" fillId="5" borderId="1" xfId="0" applyFont="1" applyFill="1" applyBorder="1" applyAlignment="1">
      <alignment horizontal="center" vertical="justify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27" fillId="0" borderId="0" xfId="0" applyFont="1" applyFill="1" applyBorder="1" applyAlignment="1">
      <alignment wrapText="1"/>
    </xf>
    <xf numFmtId="14" fontId="0" fillId="0" borderId="0" xfId="0" applyNumberFormat="1" applyFill="1" applyBorder="1" applyAlignment="1">
      <alignment wrapText="1"/>
    </xf>
    <xf numFmtId="0" fontId="0" fillId="0" borderId="0" xfId="0" applyBorder="1" applyAlignment="1">
      <alignment wrapText="1"/>
    </xf>
    <xf numFmtId="166" fontId="0" fillId="0" borderId="1" xfId="8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3" fontId="3" fillId="0" borderId="0" xfId="0" applyNumberFormat="1" applyFont="1" applyBorder="1"/>
    <xf numFmtId="0" fontId="0" fillId="0" borderId="1" xfId="0" applyBorder="1" applyAlignment="1">
      <alignment wrapText="1"/>
    </xf>
    <xf numFmtId="0" fontId="27" fillId="0" borderId="1" xfId="0" applyFont="1" applyBorder="1" applyAlignment="1">
      <alignment horizontal="left" vertical="justify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16" fillId="5" borderId="1" xfId="27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165" fontId="14" fillId="5" borderId="20" xfId="2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wrapText="1"/>
    </xf>
    <xf numFmtId="0" fontId="27" fillId="0" borderId="8" xfId="0" applyFont="1" applyFill="1" applyBorder="1" applyAlignment="1">
      <alignment wrapText="1"/>
    </xf>
    <xf numFmtId="14" fontId="0" fillId="0" borderId="8" xfId="0" applyNumberFormat="1" applyFill="1" applyBorder="1" applyAlignment="1">
      <alignment wrapText="1"/>
    </xf>
    <xf numFmtId="166" fontId="0" fillId="0" borderId="8" xfId="8" applyNumberFormat="1" applyFont="1" applyFill="1" applyBorder="1" applyAlignment="1">
      <alignment wrapText="1"/>
    </xf>
    <xf numFmtId="0" fontId="32" fillId="0" borderId="1" xfId="0" applyFont="1" applyBorder="1"/>
    <xf numFmtId="0" fontId="3" fillId="0" borderId="1" xfId="0" applyFont="1" applyFill="1" applyBorder="1"/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5" fontId="14" fillId="0" borderId="1" xfId="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8" fillId="0" borderId="1" xfId="0" applyFont="1" applyBorder="1"/>
    <xf numFmtId="0" fontId="31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center" vertical="justify" wrapText="1"/>
    </xf>
    <xf numFmtId="3" fontId="0" fillId="0" borderId="1" xfId="0" applyNumberFormat="1" applyBorder="1" applyAlignment="1">
      <alignment horizontal="center" vertical="center" wrapText="1"/>
    </xf>
    <xf numFmtId="0" fontId="3" fillId="0" borderId="13" xfId="0" applyFont="1" applyBorder="1"/>
    <xf numFmtId="0" fontId="3" fillId="0" borderId="13" xfId="0" applyFont="1" applyFill="1" applyBorder="1"/>
    <xf numFmtId="0" fontId="26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left" vertical="justify" wrapText="1"/>
    </xf>
    <xf numFmtId="3" fontId="6" fillId="0" borderId="0" xfId="0" applyNumberFormat="1" applyFont="1" applyFill="1"/>
    <xf numFmtId="3" fontId="18" fillId="4" borderId="5" xfId="0" applyNumberFormat="1" applyFont="1" applyFill="1" applyBorder="1" applyAlignment="1">
      <alignment horizontal="center" vertical="center" wrapText="1"/>
    </xf>
    <xf numFmtId="42" fontId="18" fillId="4" borderId="3" xfId="3" applyFont="1" applyFill="1" applyBorder="1" applyAlignment="1">
      <alignment horizontal="right" vertical="center" wrapText="1"/>
    </xf>
    <xf numFmtId="14" fontId="0" fillId="0" borderId="0" xfId="0" applyNumberFormat="1" applyBorder="1" applyAlignment="1">
      <alignment horizontal="center" vertical="center"/>
    </xf>
    <xf numFmtId="166" fontId="0" fillId="0" borderId="0" xfId="8" applyNumberFormat="1" applyFont="1" applyFill="1" applyBorder="1" applyAlignment="1">
      <alignment horizontal="center" vertical="center"/>
    </xf>
    <xf numFmtId="168" fontId="3" fillId="0" borderId="0" xfId="0" applyNumberFormat="1" applyFont="1" applyBorder="1"/>
    <xf numFmtId="0" fontId="35" fillId="0" borderId="0" xfId="0" applyFont="1" applyFill="1" applyBorder="1" applyAlignment="1">
      <alignment horizontal="left" vertical="top"/>
    </xf>
    <xf numFmtId="1" fontId="7" fillId="5" borderId="22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28" fillId="9" borderId="1" xfId="0" applyFont="1" applyFill="1" applyBorder="1"/>
    <xf numFmtId="0" fontId="32" fillId="9" borderId="1" xfId="0" applyFont="1" applyFill="1" applyBorder="1"/>
    <xf numFmtId="0" fontId="26" fillId="9" borderId="0" xfId="0" applyFont="1" applyFill="1" applyBorder="1" applyAlignment="1">
      <alignment wrapText="1"/>
    </xf>
    <xf numFmtId="169" fontId="36" fillId="9" borderId="24" xfId="0" applyNumberFormat="1" applyFont="1" applyFill="1" applyBorder="1"/>
    <xf numFmtId="170" fontId="36" fillId="9" borderId="24" xfId="0" applyNumberFormat="1" applyFont="1" applyFill="1" applyBorder="1"/>
    <xf numFmtId="0" fontId="36" fillId="9" borderId="24" xfId="0" applyFont="1" applyFill="1" applyBorder="1" applyAlignment="1">
      <alignment wrapText="1"/>
    </xf>
    <xf numFmtId="169" fontId="36" fillId="0" borderId="24" xfId="0" applyNumberFormat="1" applyFont="1" applyBorder="1"/>
    <xf numFmtId="3" fontId="36" fillId="0" borderId="24" xfId="0" applyNumberFormat="1" applyFont="1" applyBorder="1"/>
    <xf numFmtId="170" fontId="3" fillId="0" borderId="0" xfId="0" applyNumberFormat="1" applyFont="1" applyBorder="1"/>
    <xf numFmtId="0" fontId="28" fillId="0" borderId="25" xfId="0" applyFont="1" applyBorder="1"/>
    <xf numFmtId="0" fontId="36" fillId="0" borderId="24" xfId="0" applyFont="1" applyBorder="1" applyAlignment="1">
      <alignment wrapText="1"/>
    </xf>
    <xf numFmtId="0" fontId="36" fillId="0" borderId="1" xfId="0" applyFont="1" applyBorder="1" applyAlignment="1">
      <alignment wrapText="1"/>
    </xf>
    <xf numFmtId="0" fontId="28" fillId="0" borderId="1" xfId="0" applyFont="1" applyBorder="1" applyAlignment="1">
      <alignment horizontal="center" vertical="center"/>
    </xf>
    <xf numFmtId="169" fontId="36" fillId="0" borderId="24" xfId="0" applyNumberFormat="1" applyFont="1" applyBorder="1" applyAlignment="1">
      <alignment horizontal="center" vertical="center"/>
    </xf>
    <xf numFmtId="3" fontId="36" fillId="0" borderId="24" xfId="0" applyNumberFormat="1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wrapText="1"/>
    </xf>
    <xf numFmtId="0" fontId="16" fillId="0" borderId="3" xfId="27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justify" vertical="center"/>
    </xf>
    <xf numFmtId="0" fontId="28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wrapText="1"/>
    </xf>
    <xf numFmtId="14" fontId="0" fillId="0" borderId="0" xfId="0" applyNumberFormat="1" applyBorder="1"/>
    <xf numFmtId="0" fontId="0" fillId="0" borderId="0" xfId="0" applyFill="1" applyBorder="1"/>
    <xf numFmtId="42" fontId="0" fillId="0" borderId="0" xfId="3" applyFont="1" applyFill="1" applyBorder="1"/>
    <xf numFmtId="3" fontId="0" fillId="0" borderId="0" xfId="0" applyNumberFormat="1" applyBorder="1"/>
    <xf numFmtId="0" fontId="36" fillId="0" borderId="0" xfId="0" applyFont="1" applyBorder="1" applyAlignment="1">
      <alignment wrapText="1"/>
    </xf>
    <xf numFmtId="0" fontId="28" fillId="0" borderId="25" xfId="0" applyFont="1" applyBorder="1" applyAlignment="1">
      <alignment horizontal="center" vertical="center"/>
    </xf>
    <xf numFmtId="0" fontId="33" fillId="0" borderId="1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9" fillId="3" borderId="0" xfId="0" applyFont="1" applyFill="1" applyBorder="1" applyAlignment="1">
      <alignment horizontal="center" vertical="center"/>
    </xf>
    <xf numFmtId="0" fontId="16" fillId="5" borderId="20" xfId="27" applyFont="1" applyFill="1" applyBorder="1" applyAlignment="1">
      <alignment horizontal="center" vertical="center" wrapText="1"/>
    </xf>
    <xf numFmtId="0" fontId="16" fillId="5" borderId="21" xfId="27" applyFont="1" applyFill="1" applyBorder="1" applyAlignment="1">
      <alignment horizontal="center" vertical="center" wrapText="1"/>
    </xf>
    <xf numFmtId="42" fontId="16" fillId="5" borderId="20" xfId="3" applyFont="1" applyFill="1" applyBorder="1" applyAlignment="1">
      <alignment horizontal="center" vertical="center" wrapText="1"/>
    </xf>
    <xf numFmtId="42" fontId="16" fillId="5" borderId="21" xfId="3" applyFont="1" applyFill="1" applyBorder="1" applyAlignment="1">
      <alignment horizontal="center" vertical="center" wrapText="1"/>
    </xf>
    <xf numFmtId="0" fontId="16" fillId="5" borderId="18" xfId="27" applyFont="1" applyFill="1" applyBorder="1" applyAlignment="1">
      <alignment horizontal="center" vertical="center" wrapText="1"/>
    </xf>
    <xf numFmtId="0" fontId="16" fillId="5" borderId="23" xfId="27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3" fontId="21" fillId="2" borderId="3" xfId="0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42" fontId="18" fillId="2" borderId="3" xfId="3" applyFont="1" applyFill="1" applyBorder="1" applyAlignment="1">
      <alignment horizontal="right" vertical="center" wrapText="1"/>
    </xf>
    <xf numFmtId="42" fontId="18" fillId="2" borderId="8" xfId="3" applyFont="1" applyFill="1" applyBorder="1" applyAlignment="1">
      <alignment horizontal="right" vertical="center" wrapText="1"/>
    </xf>
    <xf numFmtId="0" fontId="23" fillId="2" borderId="14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 readingOrder="1"/>
    </xf>
    <xf numFmtId="0" fontId="12" fillId="3" borderId="0" xfId="0" applyFont="1" applyFill="1" applyBorder="1" applyAlignment="1">
      <alignment horizontal="center" vertical="center" wrapText="1" readingOrder="1"/>
    </xf>
    <xf numFmtId="17" fontId="18" fillId="4" borderId="1" xfId="0" applyNumberFormat="1" applyFont="1" applyFill="1" applyBorder="1" applyAlignment="1">
      <alignment horizontal="center" vertical="center" wrapText="1" readingOrder="1"/>
    </xf>
    <xf numFmtId="0" fontId="18" fillId="4" borderId="1" xfId="0" applyFont="1" applyFill="1" applyBorder="1" applyAlignment="1">
      <alignment horizontal="center" vertical="center" wrapText="1" readingOrder="1"/>
    </xf>
    <xf numFmtId="0" fontId="18" fillId="3" borderId="1" xfId="0" applyFont="1" applyFill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7" borderId="4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21" fillId="7" borderId="7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3" fontId="21" fillId="7" borderId="13" xfId="0" applyNumberFormat="1" applyFont="1" applyFill="1" applyBorder="1" applyAlignment="1">
      <alignment horizontal="center" vertical="center"/>
    </xf>
    <xf numFmtId="42" fontId="20" fillId="7" borderId="1" xfId="3" applyFont="1" applyFill="1" applyBorder="1" applyAlignment="1">
      <alignment horizontal="right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2" fontId="16" fillId="0" borderId="3" xfId="3" applyFont="1" applyFill="1" applyBorder="1" applyAlignment="1">
      <alignment horizontal="center" vertical="center" wrapText="1"/>
    </xf>
    <xf numFmtId="166" fontId="16" fillId="0" borderId="3" xfId="3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28" fillId="0" borderId="1" xfId="0" applyFont="1" applyFill="1" applyBorder="1" applyAlignment="1">
      <alignment horizontal="center" vertical="center"/>
    </xf>
    <xf numFmtId="169" fontId="36" fillId="0" borderId="1" xfId="0" applyNumberFormat="1" applyFont="1" applyFill="1" applyBorder="1" applyAlignment="1">
      <alignment horizontal="center" vertical="center"/>
    </xf>
    <xf numFmtId="3" fontId="36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wrapText="1"/>
    </xf>
    <xf numFmtId="0" fontId="26" fillId="0" borderId="26" xfId="0" applyFont="1" applyBorder="1" applyAlignment="1">
      <alignment horizontal="left" wrapText="1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36" fillId="0" borderId="0" xfId="0" applyFont="1" applyAlignment="1">
      <alignment horizontal="center" wrapText="1"/>
    </xf>
    <xf numFmtId="0" fontId="34" fillId="0" borderId="1" xfId="0" applyFont="1" applyBorder="1" applyAlignment="1">
      <alignment wrapText="1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16" fillId="0" borderId="26" xfId="27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/>
    </xf>
    <xf numFmtId="0" fontId="0" fillId="0" borderId="0" xfId="0" applyFill="1" applyAlignment="1">
      <alignment horizontal="right" vertical="center" wrapText="1"/>
    </xf>
    <xf numFmtId="0" fontId="26" fillId="0" borderId="1" xfId="0" applyFont="1" applyBorder="1" applyAlignment="1">
      <alignment horizontal="justify" vertical="center" wrapText="1"/>
    </xf>
    <xf numFmtId="0" fontId="28" fillId="10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wrapText="1"/>
    </xf>
    <xf numFmtId="0" fontId="39" fillId="0" borderId="1" xfId="0" applyFont="1" applyBorder="1" applyAlignment="1">
      <alignment wrapText="1"/>
    </xf>
    <xf numFmtId="14" fontId="26" fillId="0" borderId="24" xfId="0" applyNumberFormat="1" applyFont="1" applyBorder="1" applyAlignment="1">
      <alignment horizontal="center" vertical="center"/>
    </xf>
    <xf numFmtId="14" fontId="36" fillId="0" borderId="24" xfId="0" applyNumberFormat="1" applyFont="1" applyBorder="1" applyAlignment="1">
      <alignment horizontal="center" vertical="center" wrapText="1"/>
    </xf>
    <xf numFmtId="169" fontId="36" fillId="10" borderId="24" xfId="0" applyNumberFormat="1" applyFont="1" applyFill="1" applyBorder="1" applyAlignment="1">
      <alignment horizontal="center" vertical="center"/>
    </xf>
    <xf numFmtId="3" fontId="36" fillId="10" borderId="24" xfId="0" applyNumberFormat="1" applyFont="1" applyFill="1" applyBorder="1" applyAlignment="1">
      <alignment horizontal="center" vertical="center"/>
    </xf>
    <xf numFmtId="0" fontId="36" fillId="10" borderId="24" xfId="0" applyFont="1" applyFill="1" applyBorder="1" applyAlignment="1">
      <alignment horizontal="center" vertical="center" wrapText="1"/>
    </xf>
  </cellXfs>
  <cellStyles count="28">
    <cellStyle name="40% - Énfasis1" xfId="27" builtinId="31"/>
    <cellStyle name="Moneda" xfId="8" builtinId="4"/>
    <cellStyle name="Moneda [0]" xfId="3" builtinId="7"/>
    <cellStyle name="Moneda [0] 2" xfId="4"/>
    <cellStyle name="Moneda [0] 3" xfId="10"/>
    <cellStyle name="Moneda [0] 3 2" xfId="26"/>
    <cellStyle name="Moneda 10" xfId="14"/>
    <cellStyle name="Moneda 11" xfId="15"/>
    <cellStyle name="Moneda 12" xfId="16"/>
    <cellStyle name="Moneda 13" xfId="17"/>
    <cellStyle name="Moneda 14" xfId="18"/>
    <cellStyle name="Moneda 14 2" xfId="19"/>
    <cellStyle name="Moneda 2" xfId="2"/>
    <cellStyle name="Moneda 23" xfId="20"/>
    <cellStyle name="Moneda 3" xfId="5"/>
    <cellStyle name="Moneda 31" xfId="21"/>
    <cellStyle name="Moneda 37" xfId="22"/>
    <cellStyle name="Moneda 4" xfId="6"/>
    <cellStyle name="Moneda 43" xfId="23"/>
    <cellStyle name="Moneda 5" xfId="7"/>
    <cellStyle name="Moneda 50" xfId="24"/>
    <cellStyle name="Moneda 56" xfId="25"/>
    <cellStyle name="Moneda 6" xfId="9"/>
    <cellStyle name="Moneda 7" xfId="11"/>
    <cellStyle name="Moneda 8" xfId="12"/>
    <cellStyle name="Moneda 9" xfId="1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158750</xdr:rowOff>
    </xdr:from>
    <xdr:to>
      <xdr:col>1</xdr:col>
      <xdr:colOff>222251</xdr:colOff>
      <xdr:row>2</xdr:row>
      <xdr:rowOff>325438</xdr:rowOff>
    </xdr:to>
    <xdr:pic>
      <xdr:nvPicPr>
        <xdr:cNvPr id="2" name="Imagen 1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58750"/>
          <a:ext cx="1212850" cy="104298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3" name="CuadroTexto 2"/>
        <xdr:cNvSpPr txBox="1"/>
      </xdr:nvSpPr>
      <xdr:spPr>
        <a:xfrm>
          <a:off x="7962900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4" name="CuadroTexto 3"/>
        <xdr:cNvSpPr txBox="1"/>
      </xdr:nvSpPr>
      <xdr:spPr>
        <a:xfrm>
          <a:off x="7962900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7962900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6" name="CuadroTexto 5"/>
        <xdr:cNvSpPr txBox="1"/>
      </xdr:nvSpPr>
      <xdr:spPr>
        <a:xfrm>
          <a:off x="7962900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158750</xdr:rowOff>
    </xdr:from>
    <xdr:to>
      <xdr:col>1</xdr:col>
      <xdr:colOff>222251</xdr:colOff>
      <xdr:row>2</xdr:row>
      <xdr:rowOff>325438</xdr:rowOff>
    </xdr:to>
    <xdr:pic>
      <xdr:nvPicPr>
        <xdr:cNvPr id="2" name="Imagen 1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58750"/>
          <a:ext cx="1212850" cy="104298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3" name="CuadroTexto 2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4" name="CuadroTexto 3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6" name="CuadroTexto 5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158750</xdr:rowOff>
    </xdr:from>
    <xdr:to>
      <xdr:col>1</xdr:col>
      <xdr:colOff>222251</xdr:colOff>
      <xdr:row>2</xdr:row>
      <xdr:rowOff>325438</xdr:rowOff>
    </xdr:to>
    <xdr:pic>
      <xdr:nvPicPr>
        <xdr:cNvPr id="2" name="Imagen 1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58750"/>
          <a:ext cx="1212850" cy="104298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3" name="CuadroTexto 2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4" name="CuadroTexto 3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6" name="CuadroTexto 5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84731" cy="264560"/>
    <xdr:sp macro="" textlink="">
      <xdr:nvSpPr>
        <xdr:cNvPr id="9" name="CuadroTexto 8"/>
        <xdr:cNvSpPr txBox="1"/>
      </xdr:nvSpPr>
      <xdr:spPr>
        <a:xfrm>
          <a:off x="788670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84731" cy="264560"/>
    <xdr:sp macro="" textlink="">
      <xdr:nvSpPr>
        <xdr:cNvPr id="10" name="CuadroTexto 9"/>
        <xdr:cNvSpPr txBox="1"/>
      </xdr:nvSpPr>
      <xdr:spPr>
        <a:xfrm>
          <a:off x="788670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57922</xdr:colOff>
      <xdr:row>7</xdr:row>
      <xdr:rowOff>0</xdr:rowOff>
    </xdr:from>
    <xdr:ext cx="184731" cy="264560"/>
    <xdr:sp macro="" textlink="">
      <xdr:nvSpPr>
        <xdr:cNvPr id="11" name="CuadroTexto 10"/>
        <xdr:cNvSpPr txBox="1"/>
      </xdr:nvSpPr>
      <xdr:spPr>
        <a:xfrm>
          <a:off x="868680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57922</xdr:colOff>
      <xdr:row>7</xdr:row>
      <xdr:rowOff>0</xdr:rowOff>
    </xdr:from>
    <xdr:ext cx="184731" cy="264560"/>
    <xdr:sp macro="" textlink="">
      <xdr:nvSpPr>
        <xdr:cNvPr id="12" name="CuadroTexto 11"/>
        <xdr:cNvSpPr txBox="1"/>
      </xdr:nvSpPr>
      <xdr:spPr>
        <a:xfrm>
          <a:off x="868680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158750</xdr:rowOff>
    </xdr:from>
    <xdr:to>
      <xdr:col>1</xdr:col>
      <xdr:colOff>222251</xdr:colOff>
      <xdr:row>2</xdr:row>
      <xdr:rowOff>325438</xdr:rowOff>
    </xdr:to>
    <xdr:pic>
      <xdr:nvPicPr>
        <xdr:cNvPr id="2" name="Imagen 1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58750"/>
          <a:ext cx="1212850" cy="104298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3" name="CuadroTexto 2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4" name="CuadroTexto 3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6" name="CuadroTexto 5"/>
        <xdr:cNvSpPr txBox="1"/>
      </xdr:nvSpPr>
      <xdr:spPr>
        <a:xfrm>
          <a:off x="79629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57922</xdr:colOff>
      <xdr:row>0</xdr:row>
      <xdr:rowOff>0</xdr:rowOff>
    </xdr:from>
    <xdr:ext cx="184731" cy="264560"/>
    <xdr:sp macro="" textlink="">
      <xdr:nvSpPr>
        <xdr:cNvPr id="7" name="CuadroTexto 3"/>
        <xdr:cNvSpPr txBox="1"/>
      </xdr:nvSpPr>
      <xdr:spPr>
        <a:xfrm>
          <a:off x="868680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57922</xdr:colOff>
      <xdr:row>0</xdr:row>
      <xdr:rowOff>0</xdr:rowOff>
    </xdr:from>
    <xdr:ext cx="184731" cy="264560"/>
    <xdr:sp macro="" textlink="">
      <xdr:nvSpPr>
        <xdr:cNvPr id="8" name="CuadroTexto 4"/>
        <xdr:cNvSpPr txBox="1"/>
      </xdr:nvSpPr>
      <xdr:spPr>
        <a:xfrm>
          <a:off x="868680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0</xdr:col>
      <xdr:colOff>57922</xdr:colOff>
      <xdr:row>0</xdr:row>
      <xdr:rowOff>0</xdr:rowOff>
    </xdr:from>
    <xdr:ext cx="184731" cy="264560"/>
    <xdr:sp macro="" textlink="">
      <xdr:nvSpPr>
        <xdr:cNvPr id="9" name="CuadroTexto 8"/>
        <xdr:cNvSpPr txBox="1"/>
      </xdr:nvSpPr>
      <xdr:spPr>
        <a:xfrm>
          <a:off x="10658475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0</xdr:col>
      <xdr:colOff>57922</xdr:colOff>
      <xdr:row>0</xdr:row>
      <xdr:rowOff>0</xdr:rowOff>
    </xdr:from>
    <xdr:ext cx="184731" cy="264560"/>
    <xdr:sp macro="" textlink="">
      <xdr:nvSpPr>
        <xdr:cNvPr id="10" name="CuadroTexto 9"/>
        <xdr:cNvSpPr txBox="1"/>
      </xdr:nvSpPr>
      <xdr:spPr>
        <a:xfrm>
          <a:off x="10658475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57922</xdr:colOff>
      <xdr:row>0</xdr:row>
      <xdr:rowOff>0</xdr:rowOff>
    </xdr:from>
    <xdr:ext cx="184731" cy="264560"/>
    <xdr:sp macro="" textlink="">
      <xdr:nvSpPr>
        <xdr:cNvPr id="11" name="CuadroTexto 3"/>
        <xdr:cNvSpPr txBox="1"/>
      </xdr:nvSpPr>
      <xdr:spPr>
        <a:xfrm>
          <a:off x="771525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57922</xdr:colOff>
      <xdr:row>0</xdr:row>
      <xdr:rowOff>0</xdr:rowOff>
    </xdr:from>
    <xdr:ext cx="184731" cy="264560"/>
    <xdr:sp macro="" textlink="">
      <xdr:nvSpPr>
        <xdr:cNvPr id="12" name="CuadroTexto 4"/>
        <xdr:cNvSpPr txBox="1"/>
      </xdr:nvSpPr>
      <xdr:spPr>
        <a:xfrm>
          <a:off x="771525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57922</xdr:colOff>
      <xdr:row>13</xdr:row>
      <xdr:rowOff>0</xdr:rowOff>
    </xdr:from>
    <xdr:ext cx="184731" cy="264560"/>
    <xdr:sp macro="" textlink="">
      <xdr:nvSpPr>
        <xdr:cNvPr id="3" name="CuadroTexto 3"/>
        <xdr:cNvSpPr txBox="1"/>
      </xdr:nvSpPr>
      <xdr:spPr>
        <a:xfrm>
          <a:off x="13773922" y="4269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57922</xdr:colOff>
      <xdr:row>13</xdr:row>
      <xdr:rowOff>0</xdr:rowOff>
    </xdr:from>
    <xdr:ext cx="184731" cy="264560"/>
    <xdr:sp macro="" textlink="">
      <xdr:nvSpPr>
        <xdr:cNvPr id="4" name="CuadroTexto 4"/>
        <xdr:cNvSpPr txBox="1"/>
      </xdr:nvSpPr>
      <xdr:spPr>
        <a:xfrm>
          <a:off x="13773922" y="4269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57922</xdr:colOff>
      <xdr:row>13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13773922" y="3184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57922</xdr:colOff>
      <xdr:row>13</xdr:row>
      <xdr:rowOff>0</xdr:rowOff>
    </xdr:from>
    <xdr:ext cx="184731" cy="264560"/>
    <xdr:sp macro="" textlink="">
      <xdr:nvSpPr>
        <xdr:cNvPr id="6" name="CuadroTexto 5"/>
        <xdr:cNvSpPr txBox="1"/>
      </xdr:nvSpPr>
      <xdr:spPr>
        <a:xfrm>
          <a:off x="13773922" y="3184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57922</xdr:colOff>
      <xdr:row>13</xdr:row>
      <xdr:rowOff>0</xdr:rowOff>
    </xdr:from>
    <xdr:ext cx="184731" cy="264560"/>
    <xdr:sp macro="" textlink="">
      <xdr:nvSpPr>
        <xdr:cNvPr id="9" name="CuadroTexto 3"/>
        <xdr:cNvSpPr txBox="1"/>
      </xdr:nvSpPr>
      <xdr:spPr>
        <a:xfrm>
          <a:off x="11325225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57922</xdr:colOff>
      <xdr:row>13</xdr:row>
      <xdr:rowOff>0</xdr:rowOff>
    </xdr:from>
    <xdr:ext cx="184731" cy="264560"/>
    <xdr:sp macro="" textlink="">
      <xdr:nvSpPr>
        <xdr:cNvPr id="10" name="CuadroTexto 4"/>
        <xdr:cNvSpPr txBox="1"/>
      </xdr:nvSpPr>
      <xdr:spPr>
        <a:xfrm>
          <a:off x="11325225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0</xdr:col>
      <xdr:colOff>114301</xdr:colOff>
      <xdr:row>0</xdr:row>
      <xdr:rowOff>11076</xdr:rowOff>
    </xdr:from>
    <xdr:to>
      <xdr:col>1</xdr:col>
      <xdr:colOff>825501</xdr:colOff>
      <xdr:row>3</xdr:row>
      <xdr:rowOff>0</xdr:rowOff>
    </xdr:to>
    <xdr:pic>
      <xdr:nvPicPr>
        <xdr:cNvPr id="12" name="Imagen 1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1076"/>
          <a:ext cx="2018119" cy="77529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9</xdr:col>
      <xdr:colOff>57922</xdr:colOff>
      <xdr:row>13</xdr:row>
      <xdr:rowOff>0</xdr:rowOff>
    </xdr:from>
    <xdr:ext cx="184731" cy="264560"/>
    <xdr:sp macro="" textlink="">
      <xdr:nvSpPr>
        <xdr:cNvPr id="11" name="CuadroTexto 3"/>
        <xdr:cNvSpPr txBox="1"/>
      </xdr:nvSpPr>
      <xdr:spPr>
        <a:xfrm>
          <a:off x="8048625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57922</xdr:colOff>
      <xdr:row>13</xdr:row>
      <xdr:rowOff>0</xdr:rowOff>
    </xdr:from>
    <xdr:ext cx="184731" cy="264560"/>
    <xdr:sp macro="" textlink="">
      <xdr:nvSpPr>
        <xdr:cNvPr id="13" name="CuadroTexto 4"/>
        <xdr:cNvSpPr txBox="1"/>
      </xdr:nvSpPr>
      <xdr:spPr>
        <a:xfrm>
          <a:off x="8048625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13</xdr:row>
      <xdr:rowOff>0</xdr:rowOff>
    </xdr:from>
    <xdr:ext cx="184731" cy="264560"/>
    <xdr:sp macro="" textlink="">
      <xdr:nvSpPr>
        <xdr:cNvPr id="14" name="CuadroTexto 3"/>
        <xdr:cNvSpPr txBox="1"/>
      </xdr:nvSpPr>
      <xdr:spPr>
        <a:xfrm>
          <a:off x="12491222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13</xdr:row>
      <xdr:rowOff>0</xdr:rowOff>
    </xdr:from>
    <xdr:ext cx="184731" cy="264560"/>
    <xdr:sp macro="" textlink="">
      <xdr:nvSpPr>
        <xdr:cNvPr id="15" name="CuadroTexto 4"/>
        <xdr:cNvSpPr txBox="1"/>
      </xdr:nvSpPr>
      <xdr:spPr>
        <a:xfrm>
          <a:off x="12491222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13</xdr:row>
      <xdr:rowOff>0</xdr:rowOff>
    </xdr:from>
    <xdr:ext cx="184731" cy="264560"/>
    <xdr:sp macro="" textlink="">
      <xdr:nvSpPr>
        <xdr:cNvPr id="16" name="CuadroTexto 3"/>
        <xdr:cNvSpPr txBox="1"/>
      </xdr:nvSpPr>
      <xdr:spPr>
        <a:xfrm>
          <a:off x="12491222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13</xdr:row>
      <xdr:rowOff>0</xdr:rowOff>
    </xdr:from>
    <xdr:ext cx="184731" cy="264560"/>
    <xdr:sp macro="" textlink="">
      <xdr:nvSpPr>
        <xdr:cNvPr id="17" name="CuadroTexto 4"/>
        <xdr:cNvSpPr txBox="1"/>
      </xdr:nvSpPr>
      <xdr:spPr>
        <a:xfrm>
          <a:off x="12491222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0</xdr:row>
      <xdr:rowOff>0</xdr:rowOff>
    </xdr:from>
    <xdr:ext cx="184731" cy="264560"/>
    <xdr:sp macro="" textlink="">
      <xdr:nvSpPr>
        <xdr:cNvPr id="18" name="CuadroTexto 3"/>
        <xdr:cNvSpPr txBox="1"/>
      </xdr:nvSpPr>
      <xdr:spPr>
        <a:xfrm>
          <a:off x="14411325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0</xdr:row>
      <xdr:rowOff>0</xdr:rowOff>
    </xdr:from>
    <xdr:ext cx="184731" cy="264560"/>
    <xdr:sp macro="" textlink="">
      <xdr:nvSpPr>
        <xdr:cNvPr id="19" name="CuadroTexto 4"/>
        <xdr:cNvSpPr txBox="1"/>
      </xdr:nvSpPr>
      <xdr:spPr>
        <a:xfrm>
          <a:off x="14411325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0</xdr:row>
      <xdr:rowOff>0</xdr:rowOff>
    </xdr:from>
    <xdr:ext cx="184731" cy="264560"/>
    <xdr:sp macro="" textlink="">
      <xdr:nvSpPr>
        <xdr:cNvPr id="20" name="CuadroTexto 3"/>
        <xdr:cNvSpPr txBox="1"/>
      </xdr:nvSpPr>
      <xdr:spPr>
        <a:xfrm>
          <a:off x="14782800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0</xdr:row>
      <xdr:rowOff>0</xdr:rowOff>
    </xdr:from>
    <xdr:ext cx="184731" cy="264560"/>
    <xdr:sp macro="" textlink="">
      <xdr:nvSpPr>
        <xdr:cNvPr id="21" name="CuadroTexto 4"/>
        <xdr:cNvSpPr txBox="1"/>
      </xdr:nvSpPr>
      <xdr:spPr>
        <a:xfrm>
          <a:off x="14782800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0</xdr:row>
      <xdr:rowOff>0</xdr:rowOff>
    </xdr:from>
    <xdr:ext cx="184731" cy="264560"/>
    <xdr:sp macro="" textlink="">
      <xdr:nvSpPr>
        <xdr:cNvPr id="22" name="CuadroTexto 3"/>
        <xdr:cNvSpPr txBox="1"/>
      </xdr:nvSpPr>
      <xdr:spPr>
        <a:xfrm>
          <a:off x="754380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57922</xdr:colOff>
      <xdr:row>0</xdr:row>
      <xdr:rowOff>0</xdr:rowOff>
    </xdr:from>
    <xdr:ext cx="184731" cy="264560"/>
    <xdr:sp macro="" textlink="">
      <xdr:nvSpPr>
        <xdr:cNvPr id="23" name="CuadroTexto 4"/>
        <xdr:cNvSpPr txBox="1"/>
      </xdr:nvSpPr>
      <xdr:spPr>
        <a:xfrm>
          <a:off x="754380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57922</xdr:colOff>
      <xdr:row>13</xdr:row>
      <xdr:rowOff>0</xdr:rowOff>
    </xdr:from>
    <xdr:ext cx="184731" cy="264560"/>
    <xdr:sp macro="" textlink="">
      <xdr:nvSpPr>
        <xdr:cNvPr id="24" name="CuadroTexto 3"/>
        <xdr:cNvSpPr txBox="1"/>
      </xdr:nvSpPr>
      <xdr:spPr>
        <a:xfrm>
          <a:off x="16301222" y="1045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57922</xdr:colOff>
      <xdr:row>13</xdr:row>
      <xdr:rowOff>0</xdr:rowOff>
    </xdr:from>
    <xdr:ext cx="184731" cy="264560"/>
    <xdr:sp macro="" textlink="">
      <xdr:nvSpPr>
        <xdr:cNvPr id="25" name="CuadroTexto 4"/>
        <xdr:cNvSpPr txBox="1"/>
      </xdr:nvSpPr>
      <xdr:spPr>
        <a:xfrm>
          <a:off x="16301222" y="1045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57922</xdr:colOff>
      <xdr:row>13</xdr:row>
      <xdr:rowOff>0</xdr:rowOff>
    </xdr:from>
    <xdr:ext cx="184731" cy="264560"/>
    <xdr:sp macro="" textlink="">
      <xdr:nvSpPr>
        <xdr:cNvPr id="26" name="CuadroTexto 3"/>
        <xdr:cNvSpPr txBox="1"/>
      </xdr:nvSpPr>
      <xdr:spPr>
        <a:xfrm>
          <a:off x="16301222" y="1045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57922</xdr:colOff>
      <xdr:row>13</xdr:row>
      <xdr:rowOff>0</xdr:rowOff>
    </xdr:from>
    <xdr:ext cx="184731" cy="264560"/>
    <xdr:sp macro="" textlink="">
      <xdr:nvSpPr>
        <xdr:cNvPr id="27" name="CuadroTexto 4"/>
        <xdr:cNvSpPr txBox="1"/>
      </xdr:nvSpPr>
      <xdr:spPr>
        <a:xfrm>
          <a:off x="16301222" y="1045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57922</xdr:colOff>
      <xdr:row>47</xdr:row>
      <xdr:rowOff>0</xdr:rowOff>
    </xdr:from>
    <xdr:ext cx="184731" cy="264560"/>
    <xdr:sp macro="" textlink="">
      <xdr:nvSpPr>
        <xdr:cNvPr id="2" name="CuadroTexto 3"/>
        <xdr:cNvSpPr txBox="1"/>
      </xdr:nvSpPr>
      <xdr:spPr>
        <a:xfrm>
          <a:off x="85923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57922</xdr:colOff>
      <xdr:row>47</xdr:row>
      <xdr:rowOff>0</xdr:rowOff>
    </xdr:from>
    <xdr:ext cx="184731" cy="264560"/>
    <xdr:sp macro="" textlink="">
      <xdr:nvSpPr>
        <xdr:cNvPr id="3" name="CuadroTexto 4"/>
        <xdr:cNvSpPr txBox="1"/>
      </xdr:nvSpPr>
      <xdr:spPr>
        <a:xfrm>
          <a:off x="85923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57922</xdr:colOff>
      <xdr:row>47</xdr:row>
      <xdr:rowOff>0</xdr:rowOff>
    </xdr:from>
    <xdr:ext cx="184731" cy="264560"/>
    <xdr:sp macro="" textlink="">
      <xdr:nvSpPr>
        <xdr:cNvPr id="4" name="CuadroTexto 3"/>
        <xdr:cNvSpPr txBox="1"/>
      </xdr:nvSpPr>
      <xdr:spPr>
        <a:xfrm>
          <a:off x="85923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57922</xdr:colOff>
      <xdr:row>47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85923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11</xdr:col>
      <xdr:colOff>57922</xdr:colOff>
      <xdr:row>47</xdr:row>
      <xdr:rowOff>0</xdr:rowOff>
    </xdr:from>
    <xdr:ext cx="184731" cy="264560"/>
    <xdr:sp macro="" textlink="">
      <xdr:nvSpPr>
        <xdr:cNvPr id="6" name="CuadroTexto 3"/>
        <xdr:cNvSpPr txBox="1"/>
      </xdr:nvSpPr>
      <xdr:spPr>
        <a:xfrm>
          <a:off x="12488047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11</xdr:col>
      <xdr:colOff>57922</xdr:colOff>
      <xdr:row>47</xdr:row>
      <xdr:rowOff>0</xdr:rowOff>
    </xdr:from>
    <xdr:ext cx="184731" cy="264560"/>
    <xdr:sp macro="" textlink="">
      <xdr:nvSpPr>
        <xdr:cNvPr id="7" name="CuadroTexto 4"/>
        <xdr:cNvSpPr txBox="1"/>
      </xdr:nvSpPr>
      <xdr:spPr>
        <a:xfrm>
          <a:off x="12488047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11</xdr:col>
      <xdr:colOff>57922</xdr:colOff>
      <xdr:row>47</xdr:row>
      <xdr:rowOff>0</xdr:rowOff>
    </xdr:from>
    <xdr:ext cx="184731" cy="264560"/>
    <xdr:sp macro="" textlink="">
      <xdr:nvSpPr>
        <xdr:cNvPr id="9" name="CuadroTexto 3"/>
        <xdr:cNvSpPr txBox="1"/>
      </xdr:nvSpPr>
      <xdr:spPr>
        <a:xfrm>
          <a:off x="12488047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11</xdr:col>
      <xdr:colOff>57922</xdr:colOff>
      <xdr:row>47</xdr:row>
      <xdr:rowOff>0</xdr:rowOff>
    </xdr:from>
    <xdr:ext cx="184731" cy="264560"/>
    <xdr:sp macro="" textlink="">
      <xdr:nvSpPr>
        <xdr:cNvPr id="10" name="CuadroTexto 4"/>
        <xdr:cNvSpPr txBox="1"/>
      </xdr:nvSpPr>
      <xdr:spPr>
        <a:xfrm>
          <a:off x="12488047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47</xdr:row>
      <xdr:rowOff>0</xdr:rowOff>
    </xdr:from>
    <xdr:ext cx="184731" cy="264560"/>
    <xdr:sp macro="" textlink="">
      <xdr:nvSpPr>
        <xdr:cNvPr id="11" name="CuadroTexto 3"/>
        <xdr:cNvSpPr txBox="1"/>
      </xdr:nvSpPr>
      <xdr:spPr>
        <a:xfrm>
          <a:off x="109545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47</xdr:row>
      <xdr:rowOff>0</xdr:rowOff>
    </xdr:from>
    <xdr:ext cx="184731" cy="264560"/>
    <xdr:sp macro="" textlink="">
      <xdr:nvSpPr>
        <xdr:cNvPr id="12" name="CuadroTexto 4"/>
        <xdr:cNvSpPr txBox="1"/>
      </xdr:nvSpPr>
      <xdr:spPr>
        <a:xfrm>
          <a:off x="109545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47</xdr:row>
      <xdr:rowOff>0</xdr:rowOff>
    </xdr:from>
    <xdr:ext cx="184731" cy="264560"/>
    <xdr:sp macro="" textlink="">
      <xdr:nvSpPr>
        <xdr:cNvPr id="13" name="CuadroTexto 3"/>
        <xdr:cNvSpPr txBox="1"/>
      </xdr:nvSpPr>
      <xdr:spPr>
        <a:xfrm>
          <a:off x="109545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47</xdr:row>
      <xdr:rowOff>0</xdr:rowOff>
    </xdr:from>
    <xdr:ext cx="184731" cy="264560"/>
    <xdr:sp macro="" textlink="">
      <xdr:nvSpPr>
        <xdr:cNvPr id="14" name="CuadroTexto 4"/>
        <xdr:cNvSpPr txBox="1"/>
      </xdr:nvSpPr>
      <xdr:spPr>
        <a:xfrm>
          <a:off x="10954522" y="7320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0</xdr:row>
      <xdr:rowOff>0</xdr:rowOff>
    </xdr:from>
    <xdr:ext cx="184731" cy="264560"/>
    <xdr:sp macro="" textlink="">
      <xdr:nvSpPr>
        <xdr:cNvPr id="15" name="CuadroTexto 3"/>
        <xdr:cNvSpPr txBox="1"/>
      </xdr:nvSpPr>
      <xdr:spPr>
        <a:xfrm>
          <a:off x="10954522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0</xdr:row>
      <xdr:rowOff>0</xdr:rowOff>
    </xdr:from>
    <xdr:ext cx="184731" cy="264560"/>
    <xdr:sp macro="" textlink="">
      <xdr:nvSpPr>
        <xdr:cNvPr id="16" name="CuadroTexto 4"/>
        <xdr:cNvSpPr txBox="1"/>
      </xdr:nvSpPr>
      <xdr:spPr>
        <a:xfrm>
          <a:off x="10954522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0</xdr:row>
      <xdr:rowOff>0</xdr:rowOff>
    </xdr:from>
    <xdr:ext cx="184731" cy="264560"/>
    <xdr:sp macro="" textlink="">
      <xdr:nvSpPr>
        <xdr:cNvPr id="17" name="CuadroTexto 3"/>
        <xdr:cNvSpPr txBox="1"/>
      </xdr:nvSpPr>
      <xdr:spPr>
        <a:xfrm>
          <a:off x="10954522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0</xdr:row>
      <xdr:rowOff>0</xdr:rowOff>
    </xdr:from>
    <xdr:ext cx="184731" cy="264560"/>
    <xdr:sp macro="" textlink="">
      <xdr:nvSpPr>
        <xdr:cNvPr id="18" name="CuadroTexto 4"/>
        <xdr:cNvSpPr txBox="1"/>
      </xdr:nvSpPr>
      <xdr:spPr>
        <a:xfrm>
          <a:off x="10954522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0</xdr:row>
      <xdr:rowOff>0</xdr:rowOff>
    </xdr:from>
    <xdr:ext cx="184731" cy="264560"/>
    <xdr:sp macro="" textlink="">
      <xdr:nvSpPr>
        <xdr:cNvPr id="19" name="CuadroTexto 3"/>
        <xdr:cNvSpPr txBox="1"/>
      </xdr:nvSpPr>
      <xdr:spPr>
        <a:xfrm>
          <a:off x="10954522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10</xdr:col>
      <xdr:colOff>57922</xdr:colOff>
      <xdr:row>0</xdr:row>
      <xdr:rowOff>0</xdr:rowOff>
    </xdr:from>
    <xdr:ext cx="184731" cy="264560"/>
    <xdr:sp macro="" textlink="">
      <xdr:nvSpPr>
        <xdr:cNvPr id="20" name="CuadroTexto 4"/>
        <xdr:cNvSpPr txBox="1"/>
      </xdr:nvSpPr>
      <xdr:spPr>
        <a:xfrm>
          <a:off x="10954522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857250</xdr:colOff>
      <xdr:row>0</xdr:row>
      <xdr:rowOff>1</xdr:rowOff>
    </xdr:from>
    <xdr:to>
      <xdr:col>1</xdr:col>
      <xdr:colOff>2068286</xdr:colOff>
      <xdr:row>2</xdr:row>
      <xdr:rowOff>285751</xdr:rowOff>
    </xdr:to>
    <xdr:pic>
      <xdr:nvPicPr>
        <xdr:cNvPr id="21" name="Imagen 20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"/>
          <a:ext cx="1211036" cy="7739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39688</xdr:colOff>
      <xdr:row>0</xdr:row>
      <xdr:rowOff>269875</xdr:rowOff>
    </xdr:from>
    <xdr:to>
      <xdr:col>1</xdr:col>
      <xdr:colOff>71438</xdr:colOff>
      <xdr:row>3</xdr:row>
      <xdr:rowOff>0</xdr:rowOff>
    </xdr:to>
    <xdr:pic>
      <xdr:nvPicPr>
        <xdr:cNvPr id="2" name="Imagen 1" descr="Logo HOMOOO sin fon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8" y="269875"/>
          <a:ext cx="1214438" cy="103981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3" name="CuadroTexto 2"/>
        <xdr:cNvSpPr txBox="1"/>
      </xdr:nvSpPr>
      <xdr:spPr>
        <a:xfrm>
          <a:off x="10706872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4" name="CuadroTexto 3"/>
        <xdr:cNvSpPr txBox="1"/>
      </xdr:nvSpPr>
      <xdr:spPr>
        <a:xfrm>
          <a:off x="10706872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9163822" y="218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6" name="CuadroTexto 5"/>
        <xdr:cNvSpPr txBox="1"/>
      </xdr:nvSpPr>
      <xdr:spPr>
        <a:xfrm>
          <a:off x="9163822" y="218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6"/>
  <sheetViews>
    <sheetView zoomScale="120" zoomScaleNormal="120" workbookViewId="0">
      <selection activeCell="A4" sqref="A4"/>
    </sheetView>
  </sheetViews>
  <sheetFormatPr baseColWidth="10" defaultColWidth="23.7109375" defaultRowHeight="15" x14ac:dyDescent="0.25"/>
  <cols>
    <col min="1" max="1" width="17.7109375" style="5" customWidth="1"/>
    <col min="2" max="2" width="30.7109375" style="4" customWidth="1"/>
    <col min="3" max="3" width="57.5703125" style="4" customWidth="1"/>
    <col min="4" max="6" width="13.42578125" style="4" customWidth="1"/>
    <col min="7" max="7" width="10.85546875" style="4" customWidth="1"/>
    <col min="8" max="8" width="13.42578125" style="4" customWidth="1"/>
    <col min="9" max="9" width="20.5703125" style="30" customWidth="1"/>
    <col min="10" max="10" width="24" style="8" customWidth="1"/>
    <col min="11" max="16384" width="23.7109375" style="4"/>
  </cols>
  <sheetData>
    <row r="1" spans="1:11" ht="35.1" customHeight="1" x14ac:dyDescent="0.25">
      <c r="A1" s="6"/>
      <c r="B1" s="6"/>
      <c r="C1" s="6"/>
      <c r="D1" s="6"/>
      <c r="E1" s="6"/>
      <c r="F1" s="6"/>
      <c r="G1" s="6"/>
      <c r="H1" s="6"/>
      <c r="I1" s="28"/>
      <c r="J1" s="7"/>
    </row>
    <row r="2" spans="1:11" ht="35.1" customHeight="1" x14ac:dyDescent="0.2">
      <c r="A2" s="167" t="s">
        <v>33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1" ht="35.1" customHeight="1" thickBot="1" x14ac:dyDescent="0.25">
      <c r="A3" s="167" t="s">
        <v>63</v>
      </c>
      <c r="B3" s="167"/>
      <c r="C3" s="167"/>
      <c r="D3" s="167"/>
      <c r="E3" s="167"/>
      <c r="F3" s="167"/>
      <c r="G3" s="167"/>
      <c r="H3" s="167"/>
      <c r="I3" s="167"/>
      <c r="J3" s="167"/>
    </row>
    <row r="4" spans="1:11" ht="37.5" customHeight="1" x14ac:dyDescent="0.2">
      <c r="A4" s="14" t="s">
        <v>13</v>
      </c>
      <c r="B4" s="15" t="s">
        <v>1</v>
      </c>
      <c r="C4" s="15" t="s">
        <v>0</v>
      </c>
      <c r="D4" s="15" t="s">
        <v>2</v>
      </c>
      <c r="E4" s="15" t="s">
        <v>19</v>
      </c>
      <c r="F4" s="81" t="s">
        <v>53</v>
      </c>
      <c r="G4" s="106" t="s">
        <v>44</v>
      </c>
      <c r="H4" s="106" t="s">
        <v>38</v>
      </c>
      <c r="I4" s="29" t="s">
        <v>41</v>
      </c>
      <c r="J4" s="16" t="s">
        <v>48</v>
      </c>
    </row>
    <row r="5" spans="1:11" s="1" customFormat="1" ht="67.5" customHeight="1" x14ac:dyDescent="0.3">
      <c r="A5" s="147"/>
      <c r="B5" s="83"/>
      <c r="C5" s="83"/>
      <c r="D5" s="144"/>
      <c r="E5" s="144"/>
      <c r="F5" s="145"/>
      <c r="G5" s="93"/>
      <c r="H5" s="107"/>
      <c r="I5" s="145"/>
      <c r="J5" s="148"/>
    </row>
    <row r="6" spans="1:11" s="1" customFormat="1" ht="67.5" customHeight="1" x14ac:dyDescent="0.3">
      <c r="A6" s="125"/>
      <c r="B6" s="83"/>
      <c r="C6" s="126"/>
      <c r="D6" s="99"/>
      <c r="E6" s="99"/>
      <c r="F6" s="122"/>
      <c r="G6" s="93"/>
      <c r="H6" s="107"/>
      <c r="I6" s="105"/>
      <c r="J6" s="104"/>
    </row>
    <row r="7" spans="1:11" s="1" customFormat="1" ht="15" customHeight="1" x14ac:dyDescent="0.25">
      <c r="A7" s="94"/>
      <c r="B7" s="95"/>
      <c r="C7" s="95"/>
      <c r="D7" s="96"/>
      <c r="E7" s="96"/>
      <c r="F7" s="96"/>
      <c r="G7" s="96"/>
      <c r="H7" s="96"/>
      <c r="I7" s="112"/>
      <c r="J7" s="109" t="s">
        <v>20</v>
      </c>
    </row>
    <row r="8" spans="1:11" s="1" customFormat="1" ht="15" customHeight="1" x14ac:dyDescent="0.25">
      <c r="A8" s="17"/>
      <c r="B8" s="18"/>
      <c r="C8" s="18"/>
      <c r="D8" s="19"/>
      <c r="E8" s="40"/>
      <c r="F8" s="40"/>
      <c r="G8" s="40"/>
      <c r="H8" s="40"/>
      <c r="I8" s="46"/>
      <c r="J8" s="41" t="s">
        <v>32</v>
      </c>
      <c r="K8" s="87"/>
    </row>
    <row r="9" spans="1:11" ht="15" customHeight="1" x14ac:dyDescent="0.25">
      <c r="I9" s="46">
        <f>+I6</f>
        <v>0</v>
      </c>
      <c r="J9" s="41" t="s">
        <v>36</v>
      </c>
      <c r="K9" s="91"/>
    </row>
    <row r="10" spans="1:11" x14ac:dyDescent="0.25">
      <c r="C10" s="97"/>
      <c r="I10" s="4"/>
      <c r="J10" s="4"/>
    </row>
    <row r="11" spans="1:11" ht="11.25" x14ac:dyDescent="0.2">
      <c r="I11" s="4"/>
      <c r="J11" s="4"/>
    </row>
    <row r="12" spans="1:11" ht="11.25" x14ac:dyDescent="0.2">
      <c r="I12" s="4"/>
      <c r="J12" s="4"/>
    </row>
    <row r="13" spans="1:11" ht="11.25" x14ac:dyDescent="0.2">
      <c r="I13" s="4"/>
      <c r="J13" s="4"/>
    </row>
    <row r="14" spans="1:11" ht="11.25" x14ac:dyDescent="0.2">
      <c r="I14" s="4"/>
      <c r="J14" s="4"/>
    </row>
    <row r="16" spans="1:11" ht="16.5" x14ac:dyDescent="0.25">
      <c r="J16" s="73"/>
    </row>
  </sheetData>
  <mergeCells count="2">
    <mergeCell ref="A2:J2"/>
    <mergeCell ref="A3:J3"/>
  </mergeCells>
  <printOptions horizontalCentered="1" verticalCentered="1"/>
  <pageMargins left="1.1023622047244095" right="0.51181102362204722" top="0.55118110236220474" bottom="0.55118110236220474" header="0.51181102362204722" footer="0.51181102362204722"/>
  <pageSetup paperSize="5" scale="90" orientation="landscape" horizontalDpi="1200" verticalDpi="1200" r:id="rId1"/>
  <headerFooter>
    <oddFooter>&amp;R&amp;P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CO18"/>
  <sheetViews>
    <sheetView zoomScale="120" zoomScaleNormal="120" workbookViewId="0">
      <selection activeCell="A4" sqref="A4"/>
    </sheetView>
  </sheetViews>
  <sheetFormatPr baseColWidth="10" defaultColWidth="23.7109375" defaultRowHeight="15" x14ac:dyDescent="0.25"/>
  <cols>
    <col min="1" max="1" width="17.7109375" style="5" customWidth="1"/>
    <col min="2" max="2" width="30.7109375" style="4" customWidth="1"/>
    <col min="3" max="3" width="57.5703125" style="4" customWidth="1"/>
    <col min="4" max="5" width="13.42578125" style="4" customWidth="1"/>
    <col min="6" max="6" width="20.5703125" style="30" customWidth="1"/>
    <col min="7" max="7" width="20.7109375" style="8" customWidth="1"/>
    <col min="8" max="16384" width="23.7109375" style="4"/>
  </cols>
  <sheetData>
    <row r="1" spans="1:93" ht="35.1" customHeight="1" x14ac:dyDescent="0.25">
      <c r="A1" s="6"/>
      <c r="B1" s="6"/>
      <c r="C1" s="6"/>
      <c r="D1" s="6"/>
      <c r="E1" s="6"/>
      <c r="F1" s="28"/>
      <c r="G1" s="7"/>
    </row>
    <row r="2" spans="1:93" ht="35.1" customHeight="1" x14ac:dyDescent="0.2">
      <c r="A2" s="167" t="s">
        <v>23</v>
      </c>
      <c r="B2" s="167"/>
      <c r="C2" s="167"/>
      <c r="D2" s="167"/>
      <c r="E2" s="167"/>
      <c r="F2" s="167"/>
      <c r="G2" s="167"/>
    </row>
    <row r="3" spans="1:93" ht="35.1" customHeight="1" thickBot="1" x14ac:dyDescent="0.25">
      <c r="A3" s="167" t="s">
        <v>63</v>
      </c>
      <c r="B3" s="167"/>
      <c r="C3" s="167"/>
      <c r="D3" s="167"/>
      <c r="E3" s="167"/>
      <c r="F3" s="167"/>
      <c r="G3" s="167"/>
      <c r="H3" s="167"/>
      <c r="I3" s="167"/>
      <c r="J3" s="167"/>
    </row>
    <row r="4" spans="1:93" ht="37.5" customHeight="1" x14ac:dyDescent="0.2">
      <c r="A4" s="42" t="s">
        <v>13</v>
      </c>
      <c r="B4" s="43" t="s">
        <v>1</v>
      </c>
      <c r="C4" s="43" t="s">
        <v>0</v>
      </c>
      <c r="D4" s="43" t="s">
        <v>2</v>
      </c>
      <c r="E4" s="43" t="s">
        <v>19</v>
      </c>
      <c r="F4" s="108" t="s">
        <v>3</v>
      </c>
      <c r="G4" s="60" t="s">
        <v>5</v>
      </c>
    </row>
    <row r="5" spans="1:93" s="85" customFormat="1" ht="92.25" customHeight="1" x14ac:dyDescent="0.3">
      <c r="A5" s="147"/>
      <c r="B5" s="83"/>
      <c r="C5" s="83"/>
      <c r="D5" s="144"/>
      <c r="E5" s="144"/>
      <c r="F5" s="145"/>
      <c r="G5" s="100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123"/>
    </row>
    <row r="6" spans="1:93" s="85" customFormat="1" ht="37.5" hidden="1" customHeight="1" x14ac:dyDescent="0.2">
      <c r="A6" s="115"/>
      <c r="B6" s="116"/>
      <c r="C6" s="116"/>
      <c r="D6" s="116"/>
      <c r="E6" s="116"/>
      <c r="F6" s="117"/>
      <c r="G6" s="11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123"/>
    </row>
    <row r="7" spans="1:93" s="85" customFormat="1" ht="37.5" hidden="1" customHeight="1" x14ac:dyDescent="0.2">
      <c r="A7" s="115"/>
      <c r="B7" s="116"/>
      <c r="C7" s="116"/>
      <c r="D7" s="116"/>
      <c r="E7" s="116"/>
      <c r="F7" s="117"/>
      <c r="G7" s="11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123"/>
    </row>
    <row r="8" spans="1:93" s="85" customFormat="1" ht="37.5" hidden="1" customHeight="1" x14ac:dyDescent="0.2">
      <c r="A8" s="115"/>
      <c r="B8" s="116"/>
      <c r="C8" s="116"/>
      <c r="D8" s="116"/>
      <c r="E8" s="116"/>
      <c r="F8" s="117"/>
      <c r="G8" s="118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123"/>
    </row>
    <row r="9" spans="1:93" s="85" customFormat="1" ht="37.5" hidden="1" customHeight="1" x14ac:dyDescent="0.2">
      <c r="A9" s="115"/>
      <c r="B9" s="116"/>
      <c r="C9" s="116"/>
      <c r="D9" s="116"/>
      <c r="E9" s="116"/>
      <c r="F9" s="117"/>
      <c r="G9" s="118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123"/>
    </row>
    <row r="10" spans="1:93" s="114" customFormat="1" ht="37.5" hidden="1" customHeight="1" x14ac:dyDescent="0.3">
      <c r="A10" s="100"/>
      <c r="B10" s="113"/>
      <c r="C10" s="103"/>
      <c r="D10" s="84"/>
      <c r="E10" s="84"/>
      <c r="F10" s="88"/>
      <c r="G10" s="8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24"/>
    </row>
    <row r="11" spans="1:93" ht="15" customHeight="1" x14ac:dyDescent="0.25">
      <c r="A11" s="109"/>
      <c r="B11" s="110"/>
      <c r="C11" s="110"/>
      <c r="D11" s="111"/>
      <c r="E11" s="111"/>
      <c r="F11" s="112"/>
      <c r="G11" s="55" t="s">
        <v>20</v>
      </c>
    </row>
    <row r="12" spans="1:93" x14ac:dyDescent="0.25">
      <c r="A12" s="17"/>
      <c r="B12" s="18"/>
      <c r="C12" s="18"/>
      <c r="D12" s="19"/>
      <c r="E12" s="40"/>
      <c r="F12" s="46">
        <f>+F5</f>
        <v>0</v>
      </c>
      <c r="G12" s="41" t="s">
        <v>4</v>
      </c>
    </row>
    <row r="13" spans="1:93" x14ac:dyDescent="0.25">
      <c r="F13" s="46"/>
      <c r="G13" s="41"/>
    </row>
    <row r="14" spans="1:93" ht="11.25" x14ac:dyDescent="0.2">
      <c r="F14" s="4"/>
      <c r="G14" s="4"/>
    </row>
    <row r="15" spans="1:93" ht="11.25" x14ac:dyDescent="0.2">
      <c r="F15" s="4"/>
      <c r="G15" s="4"/>
    </row>
    <row r="16" spans="1:93" ht="11.25" x14ac:dyDescent="0.2">
      <c r="F16" s="4"/>
      <c r="G16" s="4"/>
    </row>
    <row r="17" spans="6:7" ht="11.25" x14ac:dyDescent="0.2">
      <c r="F17" s="4"/>
      <c r="G17" s="4"/>
    </row>
    <row r="18" spans="6:7" ht="11.25" x14ac:dyDescent="0.2">
      <c r="F18" s="4"/>
      <c r="G18" s="4"/>
    </row>
  </sheetData>
  <mergeCells count="2">
    <mergeCell ref="A2:G2"/>
    <mergeCell ref="A3:J3"/>
  </mergeCells>
  <printOptions horizontalCentered="1" verticalCentered="1"/>
  <pageMargins left="1.1023622047244095" right="0.51181102362204722" top="0.55118110236220474" bottom="0.55118110236220474" header="0.51181102362204722" footer="0.51181102362204722"/>
  <pageSetup paperSize="5" scale="90" orientation="landscape" horizontalDpi="1200" verticalDpi="1200" r:id="rId1"/>
  <headerFooter>
    <oddFooter>&amp;R&amp;P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1"/>
  <sheetViews>
    <sheetView zoomScale="81" zoomScaleNormal="81" workbookViewId="0">
      <selection activeCell="I11" sqref="I11"/>
    </sheetView>
  </sheetViews>
  <sheetFormatPr baseColWidth="10" defaultColWidth="23.7109375" defaultRowHeight="11.25" x14ac:dyDescent="0.2"/>
  <cols>
    <col min="1" max="1" width="17.7109375" style="5" customWidth="1"/>
    <col min="2" max="2" width="49.42578125" style="4" customWidth="1"/>
    <col min="3" max="3" width="57.5703125" style="4" customWidth="1"/>
    <col min="4" max="7" width="13.42578125" style="4" customWidth="1"/>
    <col min="8" max="8" width="17.85546875" style="4" customWidth="1"/>
    <col min="9" max="9" width="16.7109375" style="4" customWidth="1"/>
    <col min="10" max="10" width="18.7109375" style="8" customWidth="1"/>
    <col min="11" max="16384" width="23.7109375" style="4"/>
  </cols>
  <sheetData>
    <row r="1" spans="1:11" ht="35.1" customHeight="1" x14ac:dyDescent="0.2">
      <c r="A1" s="6"/>
      <c r="B1" s="6"/>
      <c r="C1" s="6"/>
      <c r="D1" s="6"/>
      <c r="E1" s="6"/>
      <c r="F1" s="6"/>
      <c r="G1" s="6"/>
      <c r="H1" s="6"/>
      <c r="I1" s="6"/>
      <c r="J1" s="7"/>
    </row>
    <row r="2" spans="1:11" ht="35.1" customHeight="1" x14ac:dyDescent="0.2">
      <c r="A2" s="167" t="s">
        <v>49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1" ht="35.1" customHeight="1" thickBot="1" x14ac:dyDescent="0.25">
      <c r="A3" s="167" t="s">
        <v>63</v>
      </c>
      <c r="B3" s="167"/>
      <c r="C3" s="167"/>
      <c r="D3" s="167"/>
      <c r="E3" s="167"/>
      <c r="F3" s="167"/>
      <c r="G3" s="167"/>
      <c r="H3" s="167"/>
      <c r="I3" s="167"/>
      <c r="J3" s="167"/>
    </row>
    <row r="4" spans="1:11" ht="37.5" customHeight="1" x14ac:dyDescent="0.2">
      <c r="A4" s="42" t="s">
        <v>13</v>
      </c>
      <c r="B4" s="43" t="s">
        <v>1</v>
      </c>
      <c r="C4" s="43" t="s">
        <v>0</v>
      </c>
      <c r="D4" s="43" t="s">
        <v>2</v>
      </c>
      <c r="E4" s="43" t="s">
        <v>19</v>
      </c>
      <c r="F4" s="168" t="s">
        <v>47</v>
      </c>
      <c r="G4" s="168" t="s">
        <v>38</v>
      </c>
      <c r="H4" s="170" t="s">
        <v>27</v>
      </c>
      <c r="I4" s="170" t="s">
        <v>43</v>
      </c>
      <c r="J4" s="172" t="s">
        <v>28</v>
      </c>
    </row>
    <row r="5" spans="1:11" ht="39" customHeight="1" x14ac:dyDescent="0.2">
      <c r="A5" s="134"/>
      <c r="B5" s="57"/>
      <c r="C5" s="57"/>
      <c r="D5" s="57"/>
      <c r="E5" s="57"/>
      <c r="F5" s="169"/>
      <c r="G5" s="169"/>
      <c r="H5" s="171"/>
      <c r="I5" s="171"/>
      <c r="J5" s="173"/>
    </row>
    <row r="6" spans="1:11" ht="159" customHeight="1" x14ac:dyDescent="0.3">
      <c r="A6" s="208" t="s">
        <v>64</v>
      </c>
      <c r="B6" s="209" t="s">
        <v>65</v>
      </c>
      <c r="C6" s="210" t="s">
        <v>68</v>
      </c>
      <c r="D6" s="212">
        <v>45904</v>
      </c>
      <c r="E6" s="212">
        <v>45961</v>
      </c>
      <c r="F6" s="65"/>
      <c r="G6" s="65"/>
      <c r="H6" s="213">
        <v>313004748</v>
      </c>
      <c r="I6" s="213">
        <v>313004748</v>
      </c>
      <c r="J6" s="214" t="s">
        <v>59</v>
      </c>
    </row>
    <row r="7" spans="1:11" ht="141" customHeight="1" x14ac:dyDescent="0.3">
      <c r="A7" s="207" t="s">
        <v>66</v>
      </c>
      <c r="B7" s="125" t="s">
        <v>67</v>
      </c>
      <c r="C7" s="211" t="s">
        <v>69</v>
      </c>
      <c r="D7" s="212">
        <v>45919</v>
      </c>
      <c r="E7" s="212">
        <v>45946</v>
      </c>
      <c r="F7" s="65"/>
      <c r="G7" s="65"/>
      <c r="H7" s="213">
        <v>101016875</v>
      </c>
      <c r="I7" s="213">
        <v>101016875</v>
      </c>
      <c r="J7" s="214" t="s">
        <v>60</v>
      </c>
    </row>
    <row r="8" spans="1:11" ht="15" x14ac:dyDescent="0.25">
      <c r="F8" s="130"/>
      <c r="G8" s="131"/>
      <c r="H8" s="146">
        <f>SUM(H7:H7)</f>
        <v>101016875</v>
      </c>
      <c r="I8" s="132">
        <v>0</v>
      </c>
      <c r="J8" s="109" t="s">
        <v>20</v>
      </c>
      <c r="K8" s="4">
        <v>0</v>
      </c>
    </row>
    <row r="9" spans="1:11" ht="15" x14ac:dyDescent="0.2">
      <c r="H9" s="132"/>
      <c r="I9" s="132"/>
      <c r="J9" s="41" t="s">
        <v>32</v>
      </c>
    </row>
    <row r="10" spans="1:11" ht="15" x14ac:dyDescent="0.2">
      <c r="H10" s="146">
        <f>SUM(H8:H9)</f>
        <v>101016875</v>
      </c>
      <c r="I10" s="132">
        <v>0</v>
      </c>
      <c r="J10" s="41" t="s">
        <v>46</v>
      </c>
      <c r="K10" s="4">
        <v>2</v>
      </c>
    </row>
    <row r="11" spans="1:11" x14ac:dyDescent="0.2">
      <c r="I11" s="90"/>
      <c r="J11" s="4"/>
    </row>
  </sheetData>
  <autoFilter ref="A4:J10"/>
  <mergeCells count="7">
    <mergeCell ref="A2:J2"/>
    <mergeCell ref="A3:J3"/>
    <mergeCell ref="F4:F5"/>
    <mergeCell ref="G4:G5"/>
    <mergeCell ref="H4:H5"/>
    <mergeCell ref="I4:I5"/>
    <mergeCell ref="J4:J5"/>
  </mergeCells>
  <printOptions horizontalCentered="1" verticalCentered="1"/>
  <pageMargins left="1.1023622047244095" right="0.51181102362204722" top="0.55118110236220474" bottom="0.55118110236220474" header="0.51181102362204722" footer="0.51181102362204722"/>
  <pageSetup paperSize="5" scale="90" orientation="landscape" horizontalDpi="1200" verticalDpi="1200" r:id="rId1"/>
  <headerFoot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20"/>
  <sheetViews>
    <sheetView zoomScale="84" zoomScaleNormal="84" workbookViewId="0">
      <selection activeCell="E28" sqref="E28"/>
    </sheetView>
  </sheetViews>
  <sheetFormatPr baseColWidth="10" defaultColWidth="23.7109375" defaultRowHeight="15" x14ac:dyDescent="0.25"/>
  <cols>
    <col min="1" max="1" width="17.7109375" style="5" customWidth="1"/>
    <col min="2" max="2" width="41.7109375" style="4" customWidth="1"/>
    <col min="3" max="3" width="57.5703125" style="4" customWidth="1"/>
    <col min="4" max="5" width="13.42578125" style="4" customWidth="1"/>
    <col min="6" max="6" width="18.5703125" style="4" customWidth="1"/>
    <col min="7" max="7" width="19.140625" style="4" customWidth="1"/>
    <col min="8" max="8" width="26.42578125" style="4" customWidth="1"/>
    <col min="9" max="9" width="20.5703125" style="30" customWidth="1"/>
    <col min="10" max="10" width="22.42578125" style="8" customWidth="1"/>
    <col min="11" max="16384" width="23.7109375" style="4"/>
  </cols>
  <sheetData>
    <row r="1" spans="1:10" ht="35.1" customHeight="1" x14ac:dyDescent="0.25">
      <c r="A1" s="6"/>
      <c r="B1" s="6"/>
      <c r="C1" s="6"/>
      <c r="D1" s="6"/>
      <c r="E1" s="6"/>
      <c r="F1" s="6"/>
      <c r="G1" s="6"/>
      <c r="H1" s="6"/>
      <c r="I1" s="28"/>
      <c r="J1" s="7"/>
    </row>
    <row r="2" spans="1:10" ht="35.1" customHeight="1" x14ac:dyDescent="0.2">
      <c r="A2" s="167" t="s">
        <v>50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0" ht="35.1" customHeight="1" x14ac:dyDescent="0.2">
      <c r="A3" s="167" t="s">
        <v>63</v>
      </c>
      <c r="B3" s="167"/>
      <c r="C3" s="167"/>
      <c r="D3" s="167"/>
      <c r="E3" s="167"/>
      <c r="F3" s="167"/>
      <c r="G3" s="167"/>
      <c r="H3" s="167"/>
      <c r="I3" s="167"/>
      <c r="J3" s="167"/>
    </row>
    <row r="4" spans="1:10" ht="37.5" customHeight="1" x14ac:dyDescent="0.2">
      <c r="A4" s="80" t="s">
        <v>13</v>
      </c>
      <c r="B4" s="81" t="s">
        <v>1</v>
      </c>
      <c r="C4" s="81" t="s">
        <v>0</v>
      </c>
      <c r="D4" s="81" t="s">
        <v>2</v>
      </c>
      <c r="E4" s="81" t="s">
        <v>19</v>
      </c>
      <c r="F4" s="92" t="s">
        <v>42</v>
      </c>
      <c r="G4" s="92" t="s">
        <v>39</v>
      </c>
      <c r="H4" s="92" t="s">
        <v>40</v>
      </c>
      <c r="I4" s="82" t="s">
        <v>41</v>
      </c>
      <c r="J4" s="60" t="s">
        <v>5</v>
      </c>
    </row>
    <row r="5" spans="1:10" ht="95.25" customHeight="1" x14ac:dyDescent="0.3">
      <c r="A5" s="119"/>
      <c r="B5" s="135"/>
      <c r="C5" s="136"/>
      <c r="D5" s="93"/>
      <c r="E5" s="93"/>
      <c r="F5" s="121"/>
      <c r="G5" s="121"/>
      <c r="H5" s="98"/>
      <c r="I5" s="98"/>
      <c r="J5" s="137"/>
    </row>
    <row r="6" spans="1:10" ht="15" customHeight="1" x14ac:dyDescent="0.3">
      <c r="A6" s="53"/>
      <c r="B6" s="56"/>
      <c r="C6" s="59"/>
      <c r="D6" s="54"/>
      <c r="E6" s="54"/>
      <c r="F6" s="54"/>
      <c r="G6" s="54"/>
      <c r="H6" s="54"/>
      <c r="I6" s="45">
        <v>0</v>
      </c>
      <c r="J6" s="41" t="s">
        <v>20</v>
      </c>
    </row>
    <row r="7" spans="1:10" x14ac:dyDescent="0.25">
      <c r="A7" s="17"/>
      <c r="B7" s="18"/>
      <c r="C7" s="18"/>
      <c r="D7" s="19"/>
      <c r="E7" s="40"/>
      <c r="F7" s="40"/>
      <c r="G7" s="40"/>
      <c r="H7" s="40"/>
      <c r="I7" s="45"/>
      <c r="J7" s="85" t="s">
        <v>36</v>
      </c>
    </row>
    <row r="8" spans="1:10" x14ac:dyDescent="0.25">
      <c r="I8" s="45"/>
      <c r="J8" s="85" t="s">
        <v>4</v>
      </c>
    </row>
    <row r="9" spans="1:10" ht="11.25" x14ac:dyDescent="0.2">
      <c r="I9" s="101"/>
      <c r="J9" s="4"/>
    </row>
    <row r="10" spans="1:10" ht="11.25" x14ac:dyDescent="0.2">
      <c r="I10" s="4"/>
      <c r="J10" s="4"/>
    </row>
    <row r="11" spans="1:10" ht="11.25" x14ac:dyDescent="0.2">
      <c r="I11" s="4"/>
      <c r="J11" s="4"/>
    </row>
    <row r="12" spans="1:10" ht="11.25" x14ac:dyDescent="0.2">
      <c r="I12" s="4"/>
    </row>
    <row r="13" spans="1:10" ht="11.25" x14ac:dyDescent="0.2">
      <c r="I13" s="4"/>
    </row>
    <row r="18" spans="3:3" x14ac:dyDescent="0.25">
      <c r="C18" s="90"/>
    </row>
    <row r="20" spans="3:3" x14ac:dyDescent="0.25">
      <c r="C20" s="4">
        <f>INTERVENTORIA!K811</f>
        <v>0</v>
      </c>
    </row>
  </sheetData>
  <autoFilter ref="A4:J8"/>
  <mergeCells count="2">
    <mergeCell ref="A2:J2"/>
    <mergeCell ref="A3:J3"/>
  </mergeCells>
  <printOptions horizontalCentered="1" verticalCentered="1"/>
  <pageMargins left="1.1023622047244095" right="0.51181102362204722" top="0.55118110236220474" bottom="0.55118110236220474" header="0.51181102362204722" footer="0.51181102362204722"/>
  <pageSetup paperSize="5" scale="90" orientation="landscape" horizontalDpi="1200" verticalDpi="1200" r:id="rId1"/>
  <headerFooter>
    <oddFooter>&amp;R&amp;P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K17"/>
  <sheetViews>
    <sheetView topLeftCell="A7" zoomScale="86" zoomScaleNormal="86" workbookViewId="0">
      <selection activeCell="I5" sqref="I5:I12"/>
    </sheetView>
  </sheetViews>
  <sheetFormatPr baseColWidth="10" defaultColWidth="23.7109375" defaultRowHeight="15" x14ac:dyDescent="0.25"/>
  <cols>
    <col min="1" max="1" width="19.5703125" style="58" customWidth="1"/>
    <col min="2" max="2" width="49.5703125" style="68" customWidth="1"/>
    <col min="3" max="3" width="57.5703125" style="69" customWidth="1"/>
    <col min="4" max="7" width="17.7109375" style="58" customWidth="1"/>
    <col min="8" max="9" width="23" style="72" customWidth="1"/>
    <col min="10" max="10" width="24.28515625" style="70" customWidth="1"/>
    <col min="11" max="11" width="26.42578125" style="71" customWidth="1"/>
    <col min="12" max="16384" width="23.7109375" style="51"/>
  </cols>
  <sheetData>
    <row r="1" spans="1:11" x14ac:dyDescent="0.25">
      <c r="A1" s="61"/>
      <c r="B1" s="61"/>
      <c r="C1" s="61"/>
      <c r="D1" s="61"/>
      <c r="E1" s="61"/>
      <c r="F1" s="61"/>
      <c r="G1" s="61"/>
      <c r="H1" s="62"/>
      <c r="I1" s="62"/>
      <c r="J1" s="63"/>
      <c r="K1" s="64"/>
    </row>
    <row r="2" spans="1:11" ht="23.25" x14ac:dyDescent="0.25">
      <c r="A2" s="174" t="s">
        <v>34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1" ht="23.25" x14ac:dyDescent="0.25">
      <c r="A3" s="174" t="s">
        <v>63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1:11" ht="60" x14ac:dyDescent="0.25">
      <c r="A4" s="65" t="s">
        <v>29</v>
      </c>
      <c r="B4" s="65" t="s">
        <v>30</v>
      </c>
      <c r="C4" s="65" t="s">
        <v>24</v>
      </c>
      <c r="D4" s="65" t="s">
        <v>25</v>
      </c>
      <c r="E4" s="65" t="s">
        <v>26</v>
      </c>
      <c r="F4" s="65" t="s">
        <v>44</v>
      </c>
      <c r="G4" s="65" t="s">
        <v>38</v>
      </c>
      <c r="H4" s="66" t="s">
        <v>27</v>
      </c>
      <c r="I4" s="66" t="s">
        <v>43</v>
      </c>
      <c r="J4" s="67" t="str">
        <f>K4</f>
        <v>MODALIDAD (Homo o Convenio: nombre del convenio)</v>
      </c>
      <c r="K4" s="65" t="s">
        <v>28</v>
      </c>
    </row>
    <row r="5" spans="1:11" ht="78.75" x14ac:dyDescent="0.25">
      <c r="A5" s="216" t="s">
        <v>70</v>
      </c>
      <c r="B5" s="52" t="s">
        <v>71</v>
      </c>
      <c r="C5" s="52" t="s">
        <v>62</v>
      </c>
      <c r="D5" s="84">
        <v>45905</v>
      </c>
      <c r="E5" s="84">
        <v>46022</v>
      </c>
      <c r="F5" s="65"/>
      <c r="G5" s="65"/>
      <c r="H5" s="88">
        <v>11600000</v>
      </c>
      <c r="I5" s="88">
        <v>11600000</v>
      </c>
      <c r="J5" s="149" t="s">
        <v>58</v>
      </c>
      <c r="K5" s="65"/>
    </row>
    <row r="6" spans="1:11" ht="82.5" x14ac:dyDescent="0.3">
      <c r="A6" s="217" t="s">
        <v>72</v>
      </c>
      <c r="B6" s="83" t="s">
        <v>73</v>
      </c>
      <c r="C6" s="83" t="s">
        <v>86</v>
      </c>
      <c r="D6" s="84">
        <v>45909</v>
      </c>
      <c r="E6" s="84">
        <v>46022</v>
      </c>
      <c r="F6" s="65"/>
      <c r="G6" s="65"/>
      <c r="H6" s="88">
        <v>13066667</v>
      </c>
      <c r="I6" s="88">
        <v>13066667</v>
      </c>
      <c r="J6" s="149" t="s">
        <v>58</v>
      </c>
      <c r="K6" s="65"/>
    </row>
    <row r="7" spans="1:11" ht="82.5" x14ac:dyDescent="0.3">
      <c r="A7" s="164" t="s">
        <v>74</v>
      </c>
      <c r="B7" s="83" t="s">
        <v>75</v>
      </c>
      <c r="C7" s="83" t="s">
        <v>86</v>
      </c>
      <c r="D7" s="84">
        <v>45909</v>
      </c>
      <c r="E7" s="84">
        <v>46022</v>
      </c>
      <c r="F7" s="65"/>
      <c r="G7" s="65"/>
      <c r="H7" s="88">
        <v>13066667</v>
      </c>
      <c r="I7" s="88">
        <v>13066667</v>
      </c>
      <c r="J7" s="149" t="s">
        <v>58</v>
      </c>
      <c r="K7" s="65"/>
    </row>
    <row r="8" spans="1:11" ht="148.5" x14ac:dyDescent="0.3">
      <c r="A8" s="164" t="s">
        <v>76</v>
      </c>
      <c r="B8" s="83" t="s">
        <v>77</v>
      </c>
      <c r="C8" s="83" t="s">
        <v>87</v>
      </c>
      <c r="D8" s="84">
        <v>45919</v>
      </c>
      <c r="E8" s="84">
        <v>45961</v>
      </c>
      <c r="F8" s="65"/>
      <c r="G8" s="65"/>
      <c r="H8" s="219">
        <v>6332339</v>
      </c>
      <c r="I8" s="219">
        <v>6332339</v>
      </c>
      <c r="J8" s="149" t="s">
        <v>59</v>
      </c>
      <c r="K8" s="65"/>
    </row>
    <row r="9" spans="1:11" ht="82.5" x14ac:dyDescent="0.3">
      <c r="A9" s="164" t="s">
        <v>78</v>
      </c>
      <c r="B9" s="83" t="s">
        <v>79</v>
      </c>
      <c r="C9" s="120" t="s">
        <v>88</v>
      </c>
      <c r="D9" s="84">
        <v>45924</v>
      </c>
      <c r="E9" s="84">
        <v>46022</v>
      </c>
      <c r="F9" s="65"/>
      <c r="G9" s="65"/>
      <c r="H9" s="88">
        <v>8083333</v>
      </c>
      <c r="I9" s="88">
        <v>8083333</v>
      </c>
      <c r="J9" s="149" t="s">
        <v>58</v>
      </c>
      <c r="K9" s="65"/>
    </row>
    <row r="10" spans="1:11" ht="82.5" x14ac:dyDescent="0.3">
      <c r="A10" s="164" t="s">
        <v>80</v>
      </c>
      <c r="B10" s="83" t="s">
        <v>81</v>
      </c>
      <c r="C10" s="120" t="s">
        <v>88</v>
      </c>
      <c r="D10" s="84">
        <v>45924</v>
      </c>
      <c r="E10" s="84">
        <v>46022</v>
      </c>
      <c r="F10" s="65"/>
      <c r="G10" s="65"/>
      <c r="H10" s="88">
        <v>8083333</v>
      </c>
      <c r="I10" s="88">
        <v>8083333</v>
      </c>
      <c r="J10" s="149" t="s">
        <v>58</v>
      </c>
      <c r="K10" s="65"/>
    </row>
    <row r="11" spans="1:11" ht="78.75" x14ac:dyDescent="0.25">
      <c r="A11" s="164" t="s">
        <v>82</v>
      </c>
      <c r="B11" s="52" t="s">
        <v>83</v>
      </c>
      <c r="C11" s="52" t="s">
        <v>62</v>
      </c>
      <c r="D11" s="84">
        <v>45924</v>
      </c>
      <c r="E11" s="84">
        <v>46022</v>
      </c>
      <c r="F11" s="65"/>
      <c r="G11" s="65"/>
      <c r="H11" s="88">
        <v>9700000</v>
      </c>
      <c r="I11" s="88">
        <v>9700000</v>
      </c>
      <c r="J11" s="149" t="s">
        <v>58</v>
      </c>
      <c r="K11" s="65"/>
    </row>
    <row r="12" spans="1:11" ht="66" x14ac:dyDescent="0.3">
      <c r="A12" s="164" t="s">
        <v>84</v>
      </c>
      <c r="B12" s="83" t="s">
        <v>85</v>
      </c>
      <c r="C12" s="83" t="s">
        <v>89</v>
      </c>
      <c r="D12" s="84">
        <v>45930</v>
      </c>
      <c r="E12" s="84">
        <v>46022</v>
      </c>
      <c r="F12" s="65"/>
      <c r="G12" s="65"/>
      <c r="H12" s="88">
        <v>2353595000</v>
      </c>
      <c r="I12" s="88">
        <v>2353595000</v>
      </c>
      <c r="J12" s="149" t="s">
        <v>90</v>
      </c>
      <c r="K12" s="65"/>
    </row>
    <row r="13" spans="1:11" x14ac:dyDescent="0.25">
      <c r="A13" s="218"/>
      <c r="B13" s="65"/>
      <c r="C13" s="65"/>
      <c r="D13" s="65"/>
      <c r="E13" s="65"/>
      <c r="F13" s="65"/>
      <c r="G13" s="65"/>
      <c r="H13" s="66"/>
      <c r="I13" s="66"/>
      <c r="J13" s="67"/>
      <c r="K13" s="65"/>
    </row>
    <row r="14" spans="1:11" ht="15.75" x14ac:dyDescent="0.25">
      <c r="A14" s="157"/>
      <c r="B14" s="158"/>
      <c r="C14" s="158"/>
      <c r="D14" s="159"/>
      <c r="E14" s="159"/>
      <c r="F14" s="160"/>
      <c r="G14" s="160"/>
      <c r="H14" s="161"/>
      <c r="I14" s="162">
        <f>SUBTOTAL(9,I5:I13)</f>
        <v>2423527339</v>
      </c>
      <c r="J14" s="163" t="s">
        <v>31</v>
      </c>
      <c r="K14" s="163">
        <v>8</v>
      </c>
    </row>
    <row r="15" spans="1:11" x14ac:dyDescent="0.25">
      <c r="I15" s="72">
        <v>0</v>
      </c>
      <c r="J15" s="70" t="s">
        <v>4</v>
      </c>
    </row>
    <row r="16" spans="1:11" x14ac:dyDescent="0.25">
      <c r="I16" s="72">
        <f>+I14</f>
        <v>2423527339</v>
      </c>
      <c r="J16" s="70" t="s">
        <v>46</v>
      </c>
      <c r="K16" s="220">
        <v>8</v>
      </c>
    </row>
    <row r="17" spans="9:9" x14ac:dyDescent="0.25">
      <c r="I17" s="72">
        <v>0</v>
      </c>
    </row>
  </sheetData>
  <autoFilter ref="A4:K16">
    <filterColumn colId="10">
      <filters>
        <filter val="CONVENIO JOVENES PA LANTE"/>
        <filter val="CONVENIO MUJERES HOGAR"/>
      </filters>
    </filterColumn>
  </autoFilter>
  <mergeCells count="2">
    <mergeCell ref="A2:K2"/>
    <mergeCell ref="A3:K3"/>
  </mergeCells>
  <printOptions horizontalCentered="1" verticalCentered="1"/>
  <pageMargins left="1.1023622047244095" right="0.51181102362204722" top="0.55118110236220474" bottom="0.55118110236220474" header="0.51181102362204722" footer="0.51181102362204722"/>
  <pageSetup paperSize="5" scale="65" orientation="landscape" horizontalDpi="1200" verticalDpi="1200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N51"/>
  <sheetViews>
    <sheetView topLeftCell="C46" zoomScale="80" zoomScaleNormal="80" workbookViewId="0">
      <selection activeCell="K63" sqref="K63"/>
    </sheetView>
  </sheetViews>
  <sheetFormatPr baseColWidth="10" defaultColWidth="23.7109375" defaultRowHeight="15" x14ac:dyDescent="0.25"/>
  <cols>
    <col min="1" max="1" width="27.140625" style="58" customWidth="1"/>
    <col min="2" max="2" width="45.85546875" style="68" customWidth="1"/>
    <col min="3" max="3" width="79.85546875" style="69" customWidth="1"/>
    <col min="4" max="4" width="22.5703125" style="58" customWidth="1"/>
    <col min="5" max="5" width="18" style="58" customWidth="1"/>
    <col min="6" max="10" width="17.7109375" style="58" customWidth="1"/>
    <col min="11" max="11" width="23" style="72" customWidth="1"/>
    <col min="12" max="12" width="24.28515625" style="70" customWidth="1"/>
    <col min="13" max="13" width="26.42578125" style="71" customWidth="1"/>
    <col min="14" max="14" width="47" style="133" customWidth="1"/>
    <col min="15" max="16384" width="23.7109375" style="51"/>
  </cols>
  <sheetData>
    <row r="1" spans="1:13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2"/>
      <c r="L1" s="63"/>
      <c r="M1" s="64"/>
    </row>
    <row r="2" spans="1:13" ht="23.25" x14ac:dyDescent="0.25">
      <c r="A2" s="174" t="s">
        <v>45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</row>
    <row r="3" spans="1:13" ht="23.25" x14ac:dyDescent="0.25">
      <c r="A3" s="174" t="s">
        <v>63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4" spans="1:13" ht="90" x14ac:dyDescent="0.25">
      <c r="A4" s="155" t="s">
        <v>29</v>
      </c>
      <c r="B4" s="155" t="s">
        <v>30</v>
      </c>
      <c r="C4" s="155" t="s">
        <v>24</v>
      </c>
      <c r="D4" s="155" t="s">
        <v>25</v>
      </c>
      <c r="E4" s="155" t="s">
        <v>26</v>
      </c>
      <c r="F4" s="155" t="s">
        <v>54</v>
      </c>
      <c r="G4" s="155" t="s">
        <v>38</v>
      </c>
      <c r="H4" s="155" t="s">
        <v>51</v>
      </c>
      <c r="I4" s="155" t="s">
        <v>52</v>
      </c>
      <c r="J4" s="199" t="s">
        <v>27</v>
      </c>
      <c r="K4" s="199" t="s">
        <v>43</v>
      </c>
      <c r="L4" s="200" t="str">
        <f>M4</f>
        <v>MODALIDAD (Homo o Convenio: nombre del convenio)</v>
      </c>
      <c r="M4" s="155" t="s">
        <v>28</v>
      </c>
    </row>
    <row r="5" spans="1:13" ht="33" x14ac:dyDescent="0.3">
      <c r="A5" s="150" t="s">
        <v>91</v>
      </c>
      <c r="B5" s="165" t="s">
        <v>92</v>
      </c>
      <c r="C5" s="215" t="s">
        <v>61</v>
      </c>
      <c r="D5" s="151">
        <v>45905</v>
      </c>
      <c r="E5" s="151">
        <v>46022</v>
      </c>
      <c r="F5" s="155"/>
      <c r="G5" s="155"/>
      <c r="H5" s="155"/>
      <c r="I5" s="155"/>
      <c r="J5" s="152">
        <v>73061600</v>
      </c>
      <c r="K5" s="152">
        <v>73061600</v>
      </c>
      <c r="L5" s="153" t="s">
        <v>4</v>
      </c>
      <c r="M5" s="155"/>
    </row>
    <row r="6" spans="1:13" ht="35.25" x14ac:dyDescent="0.3">
      <c r="A6" s="150" t="s">
        <v>93</v>
      </c>
      <c r="B6" s="83" t="s">
        <v>94</v>
      </c>
      <c r="C6" s="224" t="s">
        <v>61</v>
      </c>
      <c r="D6" s="151">
        <v>45905</v>
      </c>
      <c r="E6" s="151">
        <v>46022</v>
      </c>
      <c r="F6" s="155"/>
      <c r="G6" s="155"/>
      <c r="H6" s="155"/>
      <c r="I6" s="155"/>
      <c r="J6" s="152">
        <v>73061600</v>
      </c>
      <c r="K6" s="152">
        <v>73061600</v>
      </c>
      <c r="L6" s="153" t="s">
        <v>4</v>
      </c>
      <c r="M6" s="155"/>
    </row>
    <row r="7" spans="1:13" ht="35.25" x14ac:dyDescent="0.3">
      <c r="A7" s="150" t="s">
        <v>95</v>
      </c>
      <c r="B7" s="83" t="s">
        <v>96</v>
      </c>
      <c r="C7" s="224" t="s">
        <v>61</v>
      </c>
      <c r="D7" s="151">
        <v>45905</v>
      </c>
      <c r="E7" s="151">
        <v>46022</v>
      </c>
      <c r="F7" s="155"/>
      <c r="G7" s="155"/>
      <c r="H7" s="155"/>
      <c r="I7" s="155"/>
      <c r="J7" s="152">
        <v>73061600</v>
      </c>
      <c r="K7" s="152">
        <v>73061600</v>
      </c>
      <c r="L7" s="153" t="s">
        <v>4</v>
      </c>
      <c r="M7" s="155"/>
    </row>
    <row r="8" spans="1:13" ht="99" x14ac:dyDescent="0.3">
      <c r="A8" s="150" t="s">
        <v>97</v>
      </c>
      <c r="B8" s="156" t="s">
        <v>98</v>
      </c>
      <c r="C8" s="165" t="s">
        <v>177</v>
      </c>
      <c r="D8" s="151">
        <v>45908</v>
      </c>
      <c r="E8" s="151">
        <v>46022</v>
      </c>
      <c r="F8" s="155"/>
      <c r="G8" s="155"/>
      <c r="H8" s="155"/>
      <c r="I8" s="155"/>
      <c r="J8" s="152">
        <v>22214850</v>
      </c>
      <c r="K8" s="152">
        <v>22214850</v>
      </c>
      <c r="L8" s="153" t="s">
        <v>4</v>
      </c>
      <c r="M8" s="155"/>
    </row>
    <row r="9" spans="1:13" ht="34.5" x14ac:dyDescent="0.25">
      <c r="A9" s="150" t="s">
        <v>99</v>
      </c>
      <c r="B9" s="156" t="s">
        <v>100</v>
      </c>
      <c r="C9" s="224" t="s">
        <v>61</v>
      </c>
      <c r="D9" s="151">
        <v>45908</v>
      </c>
      <c r="E9" s="151">
        <v>46022</v>
      </c>
      <c r="F9" s="155"/>
      <c r="G9" s="155"/>
      <c r="H9" s="155"/>
      <c r="I9" s="155"/>
      <c r="J9" s="152">
        <v>73061600</v>
      </c>
      <c r="K9" s="152">
        <v>73061600</v>
      </c>
      <c r="L9" s="153" t="s">
        <v>4</v>
      </c>
      <c r="M9" s="155"/>
    </row>
    <row r="10" spans="1:13" ht="66" x14ac:dyDescent="0.3">
      <c r="A10" s="150" t="s">
        <v>101</v>
      </c>
      <c r="B10" s="83" t="s">
        <v>102</v>
      </c>
      <c r="C10" s="83" t="s">
        <v>178</v>
      </c>
      <c r="D10" s="151">
        <v>45909</v>
      </c>
      <c r="E10" s="151">
        <v>46022</v>
      </c>
      <c r="F10" s="155"/>
      <c r="G10" s="155"/>
      <c r="H10" s="155"/>
      <c r="I10" s="155"/>
      <c r="J10" s="152">
        <v>14933333</v>
      </c>
      <c r="K10" s="152">
        <v>14933333</v>
      </c>
      <c r="L10" s="153" t="s">
        <v>58</v>
      </c>
      <c r="M10" s="155"/>
    </row>
    <row r="11" spans="1:13" ht="66" x14ac:dyDescent="0.3">
      <c r="A11" s="150" t="s">
        <v>103</v>
      </c>
      <c r="B11" s="83" t="s">
        <v>104</v>
      </c>
      <c r="C11" s="83" t="s">
        <v>179</v>
      </c>
      <c r="D11" s="151">
        <v>45909</v>
      </c>
      <c r="E11" s="151">
        <v>46022</v>
      </c>
      <c r="F11" s="155"/>
      <c r="G11" s="155"/>
      <c r="H11" s="155"/>
      <c r="I11" s="155"/>
      <c r="J11" s="152">
        <v>14933333</v>
      </c>
      <c r="K11" s="152">
        <v>14933333</v>
      </c>
      <c r="L11" s="153" t="s">
        <v>58</v>
      </c>
      <c r="M11" s="155"/>
    </row>
    <row r="12" spans="1:13" ht="66" x14ac:dyDescent="0.3">
      <c r="A12" s="150" t="s">
        <v>105</v>
      </c>
      <c r="B12" s="156" t="s">
        <v>106</v>
      </c>
      <c r="C12" s="83" t="s">
        <v>179</v>
      </c>
      <c r="D12" s="151">
        <v>45909</v>
      </c>
      <c r="E12" s="151">
        <v>46022</v>
      </c>
      <c r="F12" s="155"/>
      <c r="G12" s="155"/>
      <c r="H12" s="155"/>
      <c r="I12" s="155"/>
      <c r="J12" s="152">
        <v>14933333</v>
      </c>
      <c r="K12" s="152">
        <v>14933333</v>
      </c>
      <c r="L12" s="153" t="s">
        <v>58</v>
      </c>
      <c r="M12" s="155"/>
    </row>
    <row r="13" spans="1:13" ht="66" x14ac:dyDescent="0.3">
      <c r="A13" s="150" t="s">
        <v>107</v>
      </c>
      <c r="B13" s="83" t="s">
        <v>108</v>
      </c>
      <c r="C13" s="83" t="s">
        <v>179</v>
      </c>
      <c r="D13" s="151">
        <v>45909</v>
      </c>
      <c r="E13" s="151">
        <v>46022</v>
      </c>
      <c r="F13" s="155"/>
      <c r="G13" s="155"/>
      <c r="H13" s="155"/>
      <c r="I13" s="155"/>
      <c r="J13" s="152">
        <v>14933333</v>
      </c>
      <c r="K13" s="152">
        <v>14933333</v>
      </c>
      <c r="L13" s="153" t="s">
        <v>58</v>
      </c>
      <c r="M13" s="155"/>
    </row>
    <row r="14" spans="1:13" ht="66" x14ac:dyDescent="0.3">
      <c r="A14" s="150" t="s">
        <v>109</v>
      </c>
      <c r="B14" s="83" t="s">
        <v>110</v>
      </c>
      <c r="C14" s="83" t="s">
        <v>178</v>
      </c>
      <c r="D14" s="151">
        <v>45909</v>
      </c>
      <c r="E14" s="151">
        <v>46022</v>
      </c>
      <c r="F14" s="155"/>
      <c r="G14" s="155"/>
      <c r="H14" s="155"/>
      <c r="I14" s="155"/>
      <c r="J14" s="152">
        <v>14933333</v>
      </c>
      <c r="K14" s="152">
        <v>14933333</v>
      </c>
      <c r="L14" s="153" t="s">
        <v>58</v>
      </c>
      <c r="M14" s="155"/>
    </row>
    <row r="15" spans="1:13" ht="66" x14ac:dyDescent="0.3">
      <c r="A15" s="150" t="s">
        <v>111</v>
      </c>
      <c r="B15" s="83" t="s">
        <v>112</v>
      </c>
      <c r="C15" s="83" t="s">
        <v>180</v>
      </c>
      <c r="D15" s="151">
        <v>45910</v>
      </c>
      <c r="E15" s="151">
        <v>46022</v>
      </c>
      <c r="F15" s="155"/>
      <c r="G15" s="155"/>
      <c r="H15" s="155"/>
      <c r="I15" s="155"/>
      <c r="J15" s="152">
        <v>14933333</v>
      </c>
      <c r="K15" s="152">
        <v>14933333</v>
      </c>
      <c r="L15" s="153" t="s">
        <v>58</v>
      </c>
      <c r="M15" s="155"/>
    </row>
    <row r="16" spans="1:13" ht="66" x14ac:dyDescent="0.3">
      <c r="A16" s="150" t="s">
        <v>113</v>
      </c>
      <c r="B16" s="83" t="s">
        <v>114</v>
      </c>
      <c r="C16" s="83" t="s">
        <v>178</v>
      </c>
      <c r="D16" s="151">
        <v>45909</v>
      </c>
      <c r="E16" s="151">
        <v>45929</v>
      </c>
      <c r="F16" s="155"/>
      <c r="G16" s="155"/>
      <c r="H16" s="155"/>
      <c r="I16" s="155"/>
      <c r="J16" s="152">
        <v>14933333</v>
      </c>
      <c r="K16" s="152">
        <v>14933333</v>
      </c>
      <c r="L16" s="153" t="s">
        <v>58</v>
      </c>
      <c r="M16" s="155"/>
    </row>
    <row r="17" spans="1:13" ht="66" x14ac:dyDescent="0.3">
      <c r="A17" s="150" t="s">
        <v>115</v>
      </c>
      <c r="B17" s="83" t="s">
        <v>116</v>
      </c>
      <c r="C17" s="83" t="s">
        <v>178</v>
      </c>
      <c r="D17" s="151">
        <v>45909</v>
      </c>
      <c r="E17" s="151">
        <v>46022</v>
      </c>
      <c r="F17" s="155"/>
      <c r="G17" s="155"/>
      <c r="H17" s="155"/>
      <c r="I17" s="155"/>
      <c r="J17" s="152">
        <v>14933333</v>
      </c>
      <c r="K17" s="152">
        <v>14933333</v>
      </c>
      <c r="L17" s="153" t="s">
        <v>58</v>
      </c>
      <c r="M17" s="155"/>
    </row>
    <row r="18" spans="1:13" ht="66" x14ac:dyDescent="0.3">
      <c r="A18" s="150" t="s">
        <v>117</v>
      </c>
      <c r="B18" s="221" t="s">
        <v>118</v>
      </c>
      <c r="C18" s="83" t="s">
        <v>178</v>
      </c>
      <c r="D18" s="151">
        <v>45909</v>
      </c>
      <c r="E18" s="151">
        <v>46022</v>
      </c>
      <c r="F18" s="155"/>
      <c r="G18" s="155"/>
      <c r="H18" s="155"/>
      <c r="I18" s="155"/>
      <c r="J18" s="152">
        <v>14933333</v>
      </c>
      <c r="K18" s="152">
        <v>14933333</v>
      </c>
      <c r="L18" s="153" t="s">
        <v>58</v>
      </c>
      <c r="M18" s="155"/>
    </row>
    <row r="19" spans="1:13" ht="66" x14ac:dyDescent="0.3">
      <c r="A19" s="150" t="s">
        <v>119</v>
      </c>
      <c r="B19" s="83" t="s">
        <v>120</v>
      </c>
      <c r="C19" s="83" t="s">
        <v>178</v>
      </c>
      <c r="D19" s="151">
        <v>45909</v>
      </c>
      <c r="E19" s="151">
        <v>46022</v>
      </c>
      <c r="F19" s="155"/>
      <c r="G19" s="155"/>
      <c r="H19" s="155"/>
      <c r="I19" s="155"/>
      <c r="J19" s="152">
        <v>14933333</v>
      </c>
      <c r="K19" s="152">
        <v>14933333</v>
      </c>
      <c r="L19" s="153" t="s">
        <v>58</v>
      </c>
      <c r="M19" s="155"/>
    </row>
    <row r="20" spans="1:13" ht="66" x14ac:dyDescent="0.3">
      <c r="A20" s="150" t="s">
        <v>121</v>
      </c>
      <c r="B20" s="83" t="s">
        <v>122</v>
      </c>
      <c r="C20" s="83" t="s">
        <v>178</v>
      </c>
      <c r="D20" s="151">
        <v>45909</v>
      </c>
      <c r="E20" s="151">
        <v>46022</v>
      </c>
      <c r="F20" s="155"/>
      <c r="G20" s="155"/>
      <c r="H20" s="155"/>
      <c r="I20" s="155"/>
      <c r="J20" s="152">
        <v>14933333</v>
      </c>
      <c r="K20" s="152">
        <v>14933333</v>
      </c>
      <c r="L20" s="153" t="s">
        <v>58</v>
      </c>
      <c r="M20" s="155"/>
    </row>
    <row r="21" spans="1:13" ht="66" x14ac:dyDescent="0.3">
      <c r="A21" s="150" t="s">
        <v>123</v>
      </c>
      <c r="B21" s="83" t="s">
        <v>124</v>
      </c>
      <c r="C21" s="83" t="s">
        <v>178</v>
      </c>
      <c r="D21" s="151">
        <v>45909</v>
      </c>
      <c r="E21" s="151">
        <v>46022</v>
      </c>
      <c r="F21" s="155"/>
      <c r="G21" s="155"/>
      <c r="H21" s="155"/>
      <c r="I21" s="155"/>
      <c r="J21" s="152">
        <v>14933333</v>
      </c>
      <c r="K21" s="152">
        <v>14933333</v>
      </c>
      <c r="L21" s="153" t="s">
        <v>58</v>
      </c>
      <c r="M21" s="155"/>
    </row>
    <row r="22" spans="1:13" ht="66" x14ac:dyDescent="0.3">
      <c r="A22" s="150" t="s">
        <v>125</v>
      </c>
      <c r="B22" s="221" t="s">
        <v>126</v>
      </c>
      <c r="C22" s="83" t="s">
        <v>179</v>
      </c>
      <c r="D22" s="225">
        <v>45909</v>
      </c>
      <c r="E22" s="225">
        <v>46022</v>
      </c>
      <c r="F22" s="155"/>
      <c r="G22" s="155"/>
      <c r="H22" s="155"/>
      <c r="I22" s="155"/>
      <c r="J22" s="152">
        <v>14933333</v>
      </c>
      <c r="K22" s="152">
        <v>14933333</v>
      </c>
      <c r="L22" s="153" t="s">
        <v>58</v>
      </c>
      <c r="M22" s="155"/>
    </row>
    <row r="23" spans="1:13" ht="66" x14ac:dyDescent="0.3">
      <c r="A23" s="150" t="s">
        <v>127</v>
      </c>
      <c r="B23" s="221" t="s">
        <v>128</v>
      </c>
      <c r="C23" s="83" t="s">
        <v>179</v>
      </c>
      <c r="D23" s="151">
        <v>45910</v>
      </c>
      <c r="E23" s="151">
        <v>46022</v>
      </c>
      <c r="F23" s="155"/>
      <c r="G23" s="155"/>
      <c r="H23" s="155"/>
      <c r="I23" s="155"/>
      <c r="J23" s="152">
        <v>14933333</v>
      </c>
      <c r="K23" s="152">
        <v>14933333</v>
      </c>
      <c r="L23" s="153" t="s">
        <v>58</v>
      </c>
      <c r="M23" s="155"/>
    </row>
    <row r="24" spans="1:13" ht="66" x14ac:dyDescent="0.3">
      <c r="A24" s="150" t="s">
        <v>129</v>
      </c>
      <c r="B24" s="221" t="s">
        <v>130</v>
      </c>
      <c r="C24" s="83" t="s">
        <v>179</v>
      </c>
      <c r="D24" s="151">
        <v>45909</v>
      </c>
      <c r="E24" s="151">
        <v>46022</v>
      </c>
      <c r="F24" s="155"/>
      <c r="G24" s="155"/>
      <c r="H24" s="155"/>
      <c r="I24" s="155"/>
      <c r="J24" s="152">
        <v>14933333</v>
      </c>
      <c r="K24" s="152">
        <v>14933333</v>
      </c>
      <c r="L24" s="153" t="s">
        <v>58</v>
      </c>
      <c r="M24" s="155"/>
    </row>
    <row r="25" spans="1:13" ht="66" x14ac:dyDescent="0.3">
      <c r="A25" s="150" t="s">
        <v>131</v>
      </c>
      <c r="B25" s="83" t="s">
        <v>132</v>
      </c>
      <c r="C25" s="83" t="s">
        <v>179</v>
      </c>
      <c r="D25" s="151">
        <v>45909</v>
      </c>
      <c r="E25" s="151">
        <v>46022</v>
      </c>
      <c r="F25" s="155"/>
      <c r="G25" s="155"/>
      <c r="H25" s="155"/>
      <c r="I25" s="155"/>
      <c r="J25" s="152">
        <v>14933333</v>
      </c>
      <c r="K25" s="152">
        <v>14933333</v>
      </c>
      <c r="L25" s="153" t="s">
        <v>58</v>
      </c>
      <c r="M25" s="155"/>
    </row>
    <row r="26" spans="1:13" ht="66" x14ac:dyDescent="0.3">
      <c r="A26" s="150" t="s">
        <v>133</v>
      </c>
      <c r="B26" s="83" t="s">
        <v>134</v>
      </c>
      <c r="C26" s="83" t="s">
        <v>179</v>
      </c>
      <c r="D26" s="151">
        <v>45909</v>
      </c>
      <c r="E26" s="151">
        <v>46022</v>
      </c>
      <c r="F26" s="155"/>
      <c r="G26" s="155"/>
      <c r="H26" s="155"/>
      <c r="I26" s="155"/>
      <c r="J26" s="152">
        <v>14933333</v>
      </c>
      <c r="K26" s="152">
        <v>14933333</v>
      </c>
      <c r="L26" s="153" t="s">
        <v>58</v>
      </c>
      <c r="M26" s="155"/>
    </row>
    <row r="27" spans="1:13" ht="66" x14ac:dyDescent="0.3">
      <c r="A27" s="150" t="s">
        <v>135</v>
      </c>
      <c r="B27" s="83" t="s">
        <v>136</v>
      </c>
      <c r="C27" s="83" t="s">
        <v>179</v>
      </c>
      <c r="D27" s="151">
        <v>45909</v>
      </c>
      <c r="E27" s="151">
        <v>46022</v>
      </c>
      <c r="F27" s="155"/>
      <c r="G27" s="155"/>
      <c r="H27" s="155"/>
      <c r="I27" s="155"/>
      <c r="J27" s="152">
        <v>14933333</v>
      </c>
      <c r="K27" s="152">
        <v>14933333</v>
      </c>
      <c r="L27" s="153" t="s">
        <v>58</v>
      </c>
      <c r="M27" s="155"/>
    </row>
    <row r="28" spans="1:13" ht="66" x14ac:dyDescent="0.3">
      <c r="A28" s="150" t="s">
        <v>137</v>
      </c>
      <c r="B28" s="221" t="s">
        <v>138</v>
      </c>
      <c r="C28" s="83" t="s">
        <v>179</v>
      </c>
      <c r="D28" s="151">
        <v>45909</v>
      </c>
      <c r="E28" s="151">
        <v>46022</v>
      </c>
      <c r="F28" s="155"/>
      <c r="G28" s="155"/>
      <c r="H28" s="155"/>
      <c r="I28" s="155"/>
      <c r="J28" s="152">
        <v>14933333</v>
      </c>
      <c r="K28" s="152">
        <v>14933333</v>
      </c>
      <c r="L28" s="153" t="s">
        <v>58</v>
      </c>
      <c r="M28" s="155"/>
    </row>
    <row r="29" spans="1:13" ht="66" x14ac:dyDescent="0.3">
      <c r="A29" s="150" t="s">
        <v>139</v>
      </c>
      <c r="B29" s="83" t="s">
        <v>140</v>
      </c>
      <c r="C29" s="83" t="s">
        <v>179</v>
      </c>
      <c r="D29" s="151">
        <v>45909</v>
      </c>
      <c r="E29" s="151">
        <v>46022</v>
      </c>
      <c r="F29" s="155"/>
      <c r="G29" s="155"/>
      <c r="H29" s="155"/>
      <c r="I29" s="155"/>
      <c r="J29" s="152">
        <v>14933333</v>
      </c>
      <c r="K29" s="152">
        <v>14933333</v>
      </c>
      <c r="L29" s="153" t="s">
        <v>58</v>
      </c>
      <c r="M29" s="155"/>
    </row>
    <row r="30" spans="1:13" ht="66" x14ac:dyDescent="0.3">
      <c r="A30" s="150" t="s">
        <v>141</v>
      </c>
      <c r="B30" s="83" t="s">
        <v>142</v>
      </c>
      <c r="C30" s="83" t="s">
        <v>179</v>
      </c>
      <c r="D30" s="151">
        <v>45909</v>
      </c>
      <c r="E30" s="151">
        <v>46022</v>
      </c>
      <c r="F30" s="155"/>
      <c r="G30" s="155"/>
      <c r="H30" s="155"/>
      <c r="I30" s="155"/>
      <c r="J30" s="152">
        <v>14933333</v>
      </c>
      <c r="K30" s="152">
        <v>14933333</v>
      </c>
      <c r="L30" s="153" t="s">
        <v>58</v>
      </c>
      <c r="M30" s="155"/>
    </row>
    <row r="31" spans="1:13" ht="66" x14ac:dyDescent="0.3">
      <c r="A31" s="150" t="s">
        <v>143</v>
      </c>
      <c r="B31" s="83" t="s">
        <v>144</v>
      </c>
      <c r="C31" s="83" t="s">
        <v>179</v>
      </c>
      <c r="D31" s="151">
        <v>45909</v>
      </c>
      <c r="E31" s="151">
        <v>46022</v>
      </c>
      <c r="F31" s="155"/>
      <c r="G31" s="155"/>
      <c r="H31" s="155"/>
      <c r="I31" s="155"/>
      <c r="J31" s="152">
        <v>14933333</v>
      </c>
      <c r="K31" s="152">
        <v>14933333</v>
      </c>
      <c r="L31" s="153" t="s">
        <v>58</v>
      </c>
      <c r="M31" s="155"/>
    </row>
    <row r="32" spans="1:13" ht="66" x14ac:dyDescent="0.3">
      <c r="A32" s="150" t="s">
        <v>145</v>
      </c>
      <c r="B32" s="83" t="s">
        <v>146</v>
      </c>
      <c r="C32" s="83" t="s">
        <v>179</v>
      </c>
      <c r="D32" s="151">
        <v>45909</v>
      </c>
      <c r="E32" s="151">
        <v>46022</v>
      </c>
      <c r="F32" s="155"/>
      <c r="G32" s="155"/>
      <c r="H32" s="155"/>
      <c r="I32" s="155"/>
      <c r="J32" s="152">
        <v>14933333</v>
      </c>
      <c r="K32" s="152">
        <v>14933333</v>
      </c>
      <c r="L32" s="153" t="s">
        <v>58</v>
      </c>
      <c r="M32" s="155"/>
    </row>
    <row r="33" spans="1:14" ht="66" x14ac:dyDescent="0.3">
      <c r="A33" s="150" t="s">
        <v>147</v>
      </c>
      <c r="B33" s="83" t="s">
        <v>148</v>
      </c>
      <c r="C33" s="83" t="s">
        <v>179</v>
      </c>
      <c r="D33" s="151">
        <v>45909</v>
      </c>
      <c r="E33" s="151">
        <v>46022</v>
      </c>
      <c r="F33" s="155"/>
      <c r="G33" s="155"/>
      <c r="H33" s="155"/>
      <c r="I33" s="155"/>
      <c r="J33" s="152">
        <v>14933333</v>
      </c>
      <c r="K33" s="152">
        <v>14933333</v>
      </c>
      <c r="L33" s="153" t="s">
        <v>58</v>
      </c>
      <c r="M33" s="155"/>
    </row>
    <row r="34" spans="1:14" ht="99" x14ac:dyDescent="0.3">
      <c r="A34" s="150" t="s">
        <v>149</v>
      </c>
      <c r="B34" s="83" t="s">
        <v>150</v>
      </c>
      <c r="C34" s="165" t="s">
        <v>181</v>
      </c>
      <c r="D34" s="151">
        <v>45912</v>
      </c>
      <c r="E34" s="151">
        <v>45945</v>
      </c>
      <c r="F34" s="155"/>
      <c r="G34" s="155"/>
      <c r="H34" s="155"/>
      <c r="I34" s="155"/>
      <c r="J34" s="152">
        <v>7706678</v>
      </c>
      <c r="K34" s="152">
        <v>7706678</v>
      </c>
      <c r="L34" s="153" t="s">
        <v>188</v>
      </c>
      <c r="M34" s="155"/>
    </row>
    <row r="35" spans="1:14" ht="33" x14ac:dyDescent="0.3">
      <c r="A35" s="150" t="s">
        <v>151</v>
      </c>
      <c r="B35" s="83" t="s">
        <v>152</v>
      </c>
      <c r="C35" s="83" t="s">
        <v>61</v>
      </c>
      <c r="D35" s="151">
        <v>45913</v>
      </c>
      <c r="E35" s="151">
        <v>46022</v>
      </c>
      <c r="F35" s="155"/>
      <c r="G35" s="155"/>
      <c r="H35" s="155"/>
      <c r="I35" s="155"/>
      <c r="J35" s="152">
        <v>67341800</v>
      </c>
      <c r="K35" s="152">
        <v>67341800</v>
      </c>
      <c r="L35" s="153" t="s">
        <v>4</v>
      </c>
      <c r="M35" s="155"/>
    </row>
    <row r="36" spans="1:14" ht="33" x14ac:dyDescent="0.3">
      <c r="A36" s="150" t="s">
        <v>153</v>
      </c>
      <c r="B36" s="83" t="s">
        <v>154</v>
      </c>
      <c r="C36" s="83" t="s">
        <v>61</v>
      </c>
      <c r="D36" s="151">
        <v>45915</v>
      </c>
      <c r="E36" s="151">
        <v>46022</v>
      </c>
      <c r="F36" s="155"/>
      <c r="G36" s="155"/>
      <c r="H36" s="155"/>
      <c r="I36" s="155"/>
      <c r="J36" s="152">
        <v>65722920</v>
      </c>
      <c r="K36" s="152">
        <v>65722920</v>
      </c>
      <c r="L36" s="153" t="s">
        <v>4</v>
      </c>
      <c r="M36" s="155"/>
    </row>
    <row r="37" spans="1:14" ht="115.5" x14ac:dyDescent="0.3">
      <c r="A37" s="150" t="s">
        <v>155</v>
      </c>
      <c r="B37" s="83" t="s">
        <v>156</v>
      </c>
      <c r="C37" s="83" t="s">
        <v>182</v>
      </c>
      <c r="D37" s="151">
        <v>45917</v>
      </c>
      <c r="E37" s="151">
        <v>45961</v>
      </c>
      <c r="F37" s="155"/>
      <c r="G37" s="155"/>
      <c r="H37" s="155"/>
      <c r="I37" s="155"/>
      <c r="J37" s="152">
        <v>9794325</v>
      </c>
      <c r="K37" s="152">
        <v>9794325</v>
      </c>
      <c r="L37" s="153" t="s">
        <v>59</v>
      </c>
      <c r="M37" s="155"/>
    </row>
    <row r="38" spans="1:14" ht="111" x14ac:dyDescent="0.3">
      <c r="A38" s="150" t="s">
        <v>157</v>
      </c>
      <c r="B38" s="83" t="s">
        <v>158</v>
      </c>
      <c r="C38" s="52" t="s">
        <v>182</v>
      </c>
      <c r="D38" s="226">
        <v>45917</v>
      </c>
      <c r="E38" s="226">
        <v>45961</v>
      </c>
      <c r="F38" s="155"/>
      <c r="G38" s="155"/>
      <c r="H38" s="155"/>
      <c r="I38" s="155"/>
      <c r="J38" s="152">
        <v>9794325</v>
      </c>
      <c r="K38" s="152">
        <v>9794325</v>
      </c>
      <c r="L38" s="153" t="s">
        <v>59</v>
      </c>
      <c r="M38" s="155"/>
    </row>
    <row r="39" spans="1:14" ht="111" x14ac:dyDescent="0.3">
      <c r="A39" s="150" t="s">
        <v>159</v>
      </c>
      <c r="B39" s="83" t="s">
        <v>160</v>
      </c>
      <c r="C39" s="52" t="s">
        <v>183</v>
      </c>
      <c r="D39" s="151">
        <v>45919</v>
      </c>
      <c r="E39" s="151">
        <v>45961</v>
      </c>
      <c r="F39" s="155"/>
      <c r="G39" s="155"/>
      <c r="H39" s="155"/>
      <c r="I39" s="155"/>
      <c r="J39" s="152">
        <v>9141370</v>
      </c>
      <c r="K39" s="152">
        <v>9141370</v>
      </c>
      <c r="L39" s="153" t="s">
        <v>59</v>
      </c>
      <c r="M39" s="155"/>
    </row>
    <row r="40" spans="1:14" ht="66" x14ac:dyDescent="0.3">
      <c r="A40" s="222" t="s">
        <v>161</v>
      </c>
      <c r="B40" s="223" t="s">
        <v>162</v>
      </c>
      <c r="C40" s="223" t="s">
        <v>184</v>
      </c>
      <c r="D40" s="227">
        <v>45924</v>
      </c>
      <c r="E40" s="227">
        <v>46022</v>
      </c>
      <c r="F40" s="155"/>
      <c r="G40" s="155"/>
      <c r="H40" s="155"/>
      <c r="I40" s="155"/>
      <c r="J40" s="228">
        <v>13200000</v>
      </c>
      <c r="K40" s="228">
        <v>13200000</v>
      </c>
      <c r="L40" s="229" t="s">
        <v>58</v>
      </c>
      <c r="M40" s="155"/>
    </row>
    <row r="41" spans="1:14" ht="63.75" x14ac:dyDescent="0.3">
      <c r="A41" s="150" t="s">
        <v>163</v>
      </c>
      <c r="B41" s="83" t="s">
        <v>164</v>
      </c>
      <c r="C41" s="166" t="s">
        <v>185</v>
      </c>
      <c r="D41" s="151">
        <v>45923</v>
      </c>
      <c r="E41" s="151">
        <v>46022</v>
      </c>
      <c r="F41" s="155"/>
      <c r="G41" s="155"/>
      <c r="H41" s="155"/>
      <c r="I41" s="155"/>
      <c r="J41" s="152">
        <v>13066667</v>
      </c>
      <c r="K41" s="152">
        <v>13066667</v>
      </c>
      <c r="L41" s="153" t="s">
        <v>58</v>
      </c>
      <c r="M41" s="155"/>
    </row>
    <row r="42" spans="1:14" ht="99" x14ac:dyDescent="0.3">
      <c r="A42" s="150" t="s">
        <v>165</v>
      </c>
      <c r="B42" s="83" t="s">
        <v>166</v>
      </c>
      <c r="C42" s="83" t="s">
        <v>186</v>
      </c>
      <c r="D42" s="151">
        <v>45925</v>
      </c>
      <c r="E42" s="151">
        <v>45961</v>
      </c>
      <c r="F42" s="155"/>
      <c r="G42" s="155"/>
      <c r="H42" s="155"/>
      <c r="I42" s="155"/>
      <c r="J42" s="152">
        <v>10750980</v>
      </c>
      <c r="K42" s="152">
        <v>10750980</v>
      </c>
      <c r="L42" s="153" t="s">
        <v>59</v>
      </c>
      <c r="M42" s="155"/>
    </row>
    <row r="43" spans="1:14" ht="66" x14ac:dyDescent="0.3">
      <c r="A43" s="150" t="s">
        <v>167</v>
      </c>
      <c r="B43" s="83" t="s">
        <v>168</v>
      </c>
      <c r="C43" s="83" t="s">
        <v>179</v>
      </c>
      <c r="D43" s="151">
        <v>45925</v>
      </c>
      <c r="E43" s="151">
        <v>46022</v>
      </c>
      <c r="F43" s="155"/>
      <c r="G43" s="155"/>
      <c r="H43" s="155"/>
      <c r="I43" s="155"/>
      <c r="J43" s="152">
        <v>12800000</v>
      </c>
      <c r="K43" s="152">
        <v>12800000</v>
      </c>
      <c r="L43" s="153" t="s">
        <v>58</v>
      </c>
      <c r="M43" s="155"/>
    </row>
    <row r="44" spans="1:14" ht="66" x14ac:dyDescent="0.3">
      <c r="A44" s="150" t="s">
        <v>169</v>
      </c>
      <c r="B44" s="156" t="s">
        <v>170</v>
      </c>
      <c r="C44" s="83" t="s">
        <v>179</v>
      </c>
      <c r="D44" s="151">
        <v>45925</v>
      </c>
      <c r="E44" s="151">
        <v>46022</v>
      </c>
      <c r="F44" s="155"/>
      <c r="G44" s="155"/>
      <c r="H44" s="155"/>
      <c r="I44" s="155"/>
      <c r="J44" s="152">
        <v>12800000</v>
      </c>
      <c r="K44" s="152">
        <v>12800000</v>
      </c>
      <c r="L44" s="153" t="s">
        <v>58</v>
      </c>
      <c r="M44" s="155"/>
    </row>
    <row r="45" spans="1:14" ht="66" x14ac:dyDescent="0.3">
      <c r="A45" s="150" t="s">
        <v>171</v>
      </c>
      <c r="B45" s="83" t="s">
        <v>172</v>
      </c>
      <c r="C45" s="83" t="s">
        <v>179</v>
      </c>
      <c r="D45" s="151">
        <v>45930</v>
      </c>
      <c r="E45" s="151">
        <v>46022</v>
      </c>
      <c r="F45" s="155"/>
      <c r="G45" s="155"/>
      <c r="H45" s="155"/>
      <c r="I45" s="155"/>
      <c r="J45" s="152">
        <v>12133000</v>
      </c>
      <c r="K45" s="152">
        <v>12133000</v>
      </c>
      <c r="L45" s="153" t="s">
        <v>58</v>
      </c>
      <c r="M45" s="155"/>
    </row>
    <row r="46" spans="1:14" ht="66" x14ac:dyDescent="0.3">
      <c r="A46" s="150" t="s">
        <v>173</v>
      </c>
      <c r="B46" s="83" t="s">
        <v>174</v>
      </c>
      <c r="C46" s="83" t="s">
        <v>187</v>
      </c>
      <c r="D46" s="151">
        <v>45930</v>
      </c>
      <c r="E46" s="151">
        <v>46022</v>
      </c>
      <c r="F46" s="155"/>
      <c r="G46" s="155"/>
      <c r="H46" s="155"/>
      <c r="I46" s="155"/>
      <c r="J46" s="152">
        <v>12133333</v>
      </c>
      <c r="K46" s="152">
        <v>12133333</v>
      </c>
      <c r="L46" s="153" t="s">
        <v>58</v>
      </c>
      <c r="M46" s="155"/>
    </row>
    <row r="47" spans="1:14" ht="66" x14ac:dyDescent="0.3">
      <c r="A47" s="150" t="s">
        <v>175</v>
      </c>
      <c r="B47" s="83" t="s">
        <v>176</v>
      </c>
      <c r="C47" s="83" t="s">
        <v>187</v>
      </c>
      <c r="D47" s="151">
        <v>45932</v>
      </c>
      <c r="E47" s="151">
        <v>46022</v>
      </c>
      <c r="F47" s="155"/>
      <c r="G47" s="155"/>
      <c r="H47" s="155"/>
      <c r="I47" s="155"/>
      <c r="J47" s="152">
        <v>12133333</v>
      </c>
      <c r="K47" s="152">
        <v>12133333</v>
      </c>
      <c r="L47" s="153" t="s">
        <v>58</v>
      </c>
      <c r="M47" s="155"/>
    </row>
    <row r="48" spans="1:14" s="202" customFormat="1" ht="16.5" hidden="1" x14ac:dyDescent="0.3">
      <c r="A48" s="203"/>
      <c r="B48" s="56"/>
      <c r="C48" s="154"/>
      <c r="D48" s="204"/>
      <c r="E48" s="204"/>
      <c r="F48" s="53"/>
      <c r="G48" s="53"/>
      <c r="H48" s="53"/>
      <c r="I48" s="53"/>
      <c r="J48" s="205"/>
      <c r="K48" s="205"/>
      <c r="L48" s="206"/>
      <c r="M48" s="104"/>
      <c r="N48" s="201"/>
    </row>
    <row r="49" spans="11:13" x14ac:dyDescent="0.25">
      <c r="K49" s="72">
        <f>SUBTOTAL(9,K5:K48)</f>
        <v>941379973</v>
      </c>
      <c r="L49" s="70" t="s">
        <v>20</v>
      </c>
      <c r="M49" s="71">
        <v>43</v>
      </c>
    </row>
    <row r="50" spans="11:13" x14ac:dyDescent="0.25">
      <c r="K50" s="72">
        <v>447525970</v>
      </c>
      <c r="L50" s="70" t="s">
        <v>4</v>
      </c>
      <c r="M50" s="71">
        <v>7</v>
      </c>
    </row>
    <row r="51" spans="11:13" x14ac:dyDescent="0.25">
      <c r="K51" s="72">
        <v>493854003</v>
      </c>
      <c r="L51" s="70" t="s">
        <v>46</v>
      </c>
      <c r="M51" s="71">
        <v>36</v>
      </c>
    </row>
  </sheetData>
  <autoFilter ref="A4:M51">
    <filterColumn colId="11">
      <customFilters>
        <customFilter operator="notEqual" val=" "/>
      </customFilters>
    </filterColumn>
  </autoFilter>
  <mergeCells count="2">
    <mergeCell ref="A2:M2"/>
    <mergeCell ref="A3:M3"/>
  </mergeCells>
  <printOptions horizontalCentered="1" verticalCentered="1"/>
  <pageMargins left="1.1023622047244095" right="0.51181102362204722" top="0.55118110236220474" bottom="0.55118110236220474" header="0.51181102362204722" footer="0.51181102362204722"/>
  <pageSetup paperSize="5" scale="65" orientation="landscape" horizontalDpi="1200" verticalDpi="1200" r:id="rId1"/>
  <headerFooter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11"/>
  <sheetViews>
    <sheetView zoomScale="120" zoomScaleNormal="120" workbookViewId="0">
      <selection activeCell="A4" sqref="A4"/>
    </sheetView>
  </sheetViews>
  <sheetFormatPr baseColWidth="10" defaultColWidth="23.7109375" defaultRowHeight="15" x14ac:dyDescent="0.25"/>
  <cols>
    <col min="1" max="1" width="17.7109375" style="5" customWidth="1"/>
    <col min="2" max="2" width="30.7109375" style="4" customWidth="1"/>
    <col min="3" max="3" width="75.5703125" style="4" customWidth="1"/>
    <col min="4" max="5" width="13.42578125" style="4" customWidth="1"/>
    <col min="6" max="6" width="20.5703125" style="30" customWidth="1"/>
    <col min="7" max="7" width="20.5703125" style="8" customWidth="1"/>
    <col min="8" max="16384" width="23.7109375" style="4"/>
  </cols>
  <sheetData>
    <row r="1" spans="1:8" ht="35.1" customHeight="1" x14ac:dyDescent="0.25">
      <c r="A1" s="6"/>
      <c r="B1" s="6"/>
      <c r="C1" s="6"/>
      <c r="D1" s="6"/>
      <c r="E1" s="6"/>
      <c r="F1" s="28"/>
      <c r="G1" s="7"/>
    </row>
    <row r="2" spans="1:8" ht="35.1" customHeight="1" x14ac:dyDescent="0.2">
      <c r="A2" s="167" t="s">
        <v>22</v>
      </c>
      <c r="B2" s="167"/>
      <c r="C2" s="167"/>
      <c r="D2" s="167"/>
      <c r="E2" s="167"/>
      <c r="F2" s="167"/>
      <c r="G2" s="167"/>
    </row>
    <row r="3" spans="1:8" ht="35.1" customHeight="1" x14ac:dyDescent="0.2">
      <c r="A3" s="167" t="s">
        <v>63</v>
      </c>
      <c r="B3" s="167"/>
      <c r="C3" s="167"/>
      <c r="D3" s="167"/>
      <c r="E3" s="167"/>
      <c r="F3" s="167"/>
      <c r="G3" s="167"/>
    </row>
    <row r="4" spans="1:8" ht="37.5" customHeight="1" x14ac:dyDescent="0.2">
      <c r="A4" s="80" t="s">
        <v>13</v>
      </c>
      <c r="B4" s="81" t="s">
        <v>1</v>
      </c>
      <c r="C4" s="81" t="s">
        <v>0</v>
      </c>
      <c r="D4" s="81" t="s">
        <v>2</v>
      </c>
      <c r="E4" s="81" t="s">
        <v>19</v>
      </c>
      <c r="F4" s="82" t="s">
        <v>3</v>
      </c>
      <c r="G4" s="60" t="s">
        <v>5</v>
      </c>
    </row>
    <row r="5" spans="1:8" ht="94.5" customHeight="1" x14ac:dyDescent="0.3">
      <c r="A5" s="138"/>
      <c r="B5" s="139"/>
      <c r="C5" s="140"/>
      <c r="D5" s="141"/>
      <c r="E5" s="141"/>
      <c r="F5" s="142"/>
      <c r="G5" s="143"/>
      <c r="H5" s="1"/>
    </row>
    <row r="6" spans="1:8" ht="63.75" customHeight="1" x14ac:dyDescent="0.3">
      <c r="A6" s="119"/>
      <c r="B6" s="83"/>
      <c r="C6" s="120"/>
      <c r="D6" s="84"/>
      <c r="E6" s="84"/>
      <c r="F6" s="45"/>
      <c r="G6" s="102"/>
      <c r="H6" s="1"/>
    </row>
    <row r="7" spans="1:8" ht="11.25" x14ac:dyDescent="0.2">
      <c r="F7" s="74"/>
      <c r="G7" s="75" t="s">
        <v>31</v>
      </c>
    </row>
    <row r="8" spans="1:8" ht="11.25" x14ac:dyDescent="0.2">
      <c r="F8" s="74"/>
      <c r="G8" s="75" t="s">
        <v>35</v>
      </c>
    </row>
    <row r="9" spans="1:8" ht="11.25" x14ac:dyDescent="0.2">
      <c r="F9" s="74"/>
      <c r="G9" s="75" t="s">
        <v>32</v>
      </c>
    </row>
    <row r="10" spans="1:8" ht="11.25" x14ac:dyDescent="0.2">
      <c r="F10" s="4"/>
      <c r="G10" s="4"/>
    </row>
    <row r="11" spans="1:8" ht="11.25" x14ac:dyDescent="0.2">
      <c r="F11" s="4"/>
      <c r="G11" s="4"/>
    </row>
  </sheetData>
  <mergeCells count="2">
    <mergeCell ref="A2:G2"/>
    <mergeCell ref="A3:G3"/>
  </mergeCells>
  <printOptions horizontalCentered="1" verticalCentered="1"/>
  <pageMargins left="1.1023622047244095" right="0.51181102362204722" top="0.55118110236220474" bottom="0.55118110236220474" header="0.51181102362204722" footer="0.51181102362204722"/>
  <pageSetup paperSize="5" scale="90" orientation="landscape" horizontalDpi="1200" verticalDpi="1200" r:id="rId1"/>
  <headerFooter>
    <oddFooter>&amp;R&amp;P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"/>
  <sheetViews>
    <sheetView tabSelected="1" topLeftCell="A13" zoomScale="55" zoomScaleNormal="55" workbookViewId="0">
      <selection activeCell="J37" sqref="J37"/>
    </sheetView>
  </sheetViews>
  <sheetFormatPr baseColWidth="10" defaultColWidth="11" defaultRowHeight="20.25" x14ac:dyDescent="0.3"/>
  <cols>
    <col min="1" max="1" width="12.140625" style="2" customWidth="1"/>
    <col min="2" max="2" width="46.7109375" style="2" customWidth="1"/>
    <col min="3" max="3" width="25.28515625" style="2" customWidth="1"/>
    <col min="4" max="4" width="36.5703125" style="2" customWidth="1"/>
    <col min="5" max="5" width="11" style="2"/>
    <col min="6" max="6" width="43.7109375" style="2" customWidth="1"/>
    <col min="7" max="7" width="11" style="2"/>
    <col min="8" max="8" width="27.140625" style="2" bestFit="1" customWidth="1"/>
    <col min="9" max="9" width="27.7109375" style="2" bestFit="1" customWidth="1"/>
    <col min="10" max="10" width="40.140625" style="2" customWidth="1"/>
    <col min="11" max="11" width="11" style="2"/>
    <col min="12" max="12" width="23.28515625" style="2" bestFit="1" customWidth="1"/>
    <col min="13" max="16384" width="11" style="2"/>
  </cols>
  <sheetData>
    <row r="2" spans="1:12" ht="20.25" customHeight="1" x14ac:dyDescent="0.3">
      <c r="A2" s="11"/>
      <c r="B2" s="11"/>
      <c r="C2" s="11"/>
      <c r="D2" s="11"/>
      <c r="E2" s="10"/>
      <c r="F2" s="10"/>
    </row>
    <row r="3" spans="1:12" x14ac:dyDescent="0.3">
      <c r="A3" s="183" t="s">
        <v>63</v>
      </c>
      <c r="B3" s="184"/>
      <c r="C3" s="184"/>
      <c r="D3" s="184"/>
      <c r="E3" s="76"/>
      <c r="F3" s="76"/>
    </row>
    <row r="4" spans="1:12" x14ac:dyDescent="0.3">
      <c r="A4" s="183"/>
      <c r="B4" s="184"/>
      <c r="C4" s="184"/>
      <c r="D4" s="184"/>
      <c r="E4" s="76"/>
      <c r="F4" s="76"/>
    </row>
    <row r="5" spans="1:12" x14ac:dyDescent="0.3">
      <c r="A5" s="12"/>
      <c r="B5" s="13"/>
      <c r="C5" s="13"/>
      <c r="D5" s="13"/>
      <c r="E5" s="76"/>
      <c r="F5" s="76"/>
    </row>
    <row r="6" spans="1:12" x14ac:dyDescent="0.3">
      <c r="A6" s="20"/>
      <c r="B6" s="21"/>
      <c r="C6" s="185" t="s">
        <v>189</v>
      </c>
      <c r="D6" s="186"/>
      <c r="E6" s="76"/>
      <c r="F6" s="76"/>
    </row>
    <row r="7" spans="1:12" ht="57" customHeight="1" x14ac:dyDescent="0.3">
      <c r="A7" s="187" t="s">
        <v>6</v>
      </c>
      <c r="B7" s="187"/>
      <c r="C7" s="44" t="s">
        <v>14</v>
      </c>
      <c r="D7" s="44" t="s">
        <v>3</v>
      </c>
      <c r="E7" s="76"/>
      <c r="F7" s="76"/>
    </row>
    <row r="8" spans="1:12" ht="34.9" customHeight="1" x14ac:dyDescent="0.3">
      <c r="A8" s="22" t="s">
        <v>7</v>
      </c>
      <c r="B8" s="22"/>
      <c r="C8" s="38">
        <f>'PRESTACION SERVICIOS'!L15</f>
        <v>0</v>
      </c>
      <c r="D8" s="31">
        <f>'PRESTACION SERVICIOS'!I15</f>
        <v>0</v>
      </c>
      <c r="E8" s="76"/>
      <c r="F8" s="127"/>
      <c r="G8" s="76"/>
      <c r="H8" s="127"/>
      <c r="I8" s="77"/>
    </row>
    <row r="9" spans="1:12" ht="34.9" customHeight="1" x14ac:dyDescent="0.3">
      <c r="A9" s="23" t="s">
        <v>7</v>
      </c>
      <c r="B9" s="47"/>
      <c r="C9" s="48">
        <f>'PRESTACION SERVICIOS'!K14</f>
        <v>8</v>
      </c>
      <c r="D9" s="49">
        <f>'PRESTACION SERVICIOS'!I16</f>
        <v>2423527339</v>
      </c>
      <c r="E9" s="76"/>
      <c r="F9" s="77"/>
      <c r="G9" s="76"/>
      <c r="H9" s="77"/>
      <c r="I9" s="77"/>
      <c r="J9" s="50"/>
      <c r="L9" s="50"/>
    </row>
    <row r="10" spans="1:12" ht="34.9" customHeight="1" x14ac:dyDescent="0.3">
      <c r="A10" s="23" t="s">
        <v>55</v>
      </c>
      <c r="B10" s="47"/>
      <c r="C10" s="48">
        <v>0</v>
      </c>
      <c r="D10" s="49">
        <v>0</v>
      </c>
      <c r="E10" s="76"/>
      <c r="F10" s="77"/>
      <c r="G10" s="76"/>
      <c r="H10" s="76"/>
      <c r="I10" s="77"/>
      <c r="J10" s="50"/>
      <c r="L10" s="50"/>
    </row>
    <row r="11" spans="1:12" ht="34.9" customHeight="1" x14ac:dyDescent="0.3">
      <c r="A11" s="22" t="s">
        <v>37</v>
      </c>
      <c r="B11" s="22"/>
      <c r="C11" s="38">
        <f>'PRESTACION SERVICIOS PROF'!M50</f>
        <v>7</v>
      </c>
      <c r="D11" s="31">
        <f>'PRESTACION SERVICIOS PROF'!K50</f>
        <v>447525970</v>
      </c>
      <c r="E11" s="76"/>
      <c r="F11" s="77"/>
      <c r="G11" s="76"/>
      <c r="H11" s="76"/>
      <c r="I11" s="77"/>
      <c r="J11" s="50"/>
      <c r="L11" s="50"/>
    </row>
    <row r="12" spans="1:12" ht="34.9" customHeight="1" x14ac:dyDescent="0.3">
      <c r="A12" s="23" t="s">
        <v>37</v>
      </c>
      <c r="B12" s="47"/>
      <c r="C12" s="48">
        <f>'PRESTACION SERVICIOS PROF'!M51</f>
        <v>36</v>
      </c>
      <c r="D12" s="49">
        <f>'PRESTACION SERVICIOS PROF'!K51</f>
        <v>493854003</v>
      </c>
      <c r="E12" s="76"/>
      <c r="F12" s="77"/>
      <c r="G12" s="76"/>
      <c r="H12" s="76"/>
      <c r="I12" s="77"/>
      <c r="J12" s="50"/>
      <c r="L12" s="50"/>
    </row>
    <row r="13" spans="1:12" ht="75.75" customHeight="1" x14ac:dyDescent="0.3">
      <c r="A13" s="23" t="s">
        <v>57</v>
      </c>
      <c r="B13" s="47"/>
      <c r="C13" s="48">
        <v>0</v>
      </c>
      <c r="D13" s="49"/>
      <c r="E13" s="76"/>
      <c r="F13" s="77"/>
      <c r="G13" s="76"/>
      <c r="H13" s="76"/>
      <c r="I13" s="77"/>
      <c r="J13" s="50"/>
      <c r="L13" s="50"/>
    </row>
    <row r="14" spans="1:12" ht="34.9" customHeight="1" x14ac:dyDescent="0.3">
      <c r="A14" s="22" t="s">
        <v>8</v>
      </c>
      <c r="B14" s="22"/>
      <c r="C14" s="38">
        <f>'SUMINISTRO '!K9</f>
        <v>0</v>
      </c>
      <c r="D14" s="31">
        <v>0</v>
      </c>
      <c r="E14" s="76"/>
      <c r="F14" s="76"/>
      <c r="G14" s="76"/>
      <c r="H14" s="76"/>
      <c r="I14" s="77"/>
      <c r="L14" s="50"/>
    </row>
    <row r="15" spans="1:12" ht="34.9" customHeight="1" x14ac:dyDescent="0.3">
      <c r="A15" s="23" t="s">
        <v>8</v>
      </c>
      <c r="B15" s="23"/>
      <c r="C15" s="39">
        <f>'SUMINISTRO '!K10</f>
        <v>2</v>
      </c>
      <c r="D15" s="32">
        <f>'SUMINISTRO '!I7</f>
        <v>101016875</v>
      </c>
      <c r="E15" s="76"/>
      <c r="F15" s="77"/>
      <c r="G15" s="76"/>
      <c r="H15" s="76"/>
      <c r="I15" s="76"/>
      <c r="L15" s="50"/>
    </row>
    <row r="16" spans="1:12" ht="34.9" customHeight="1" x14ac:dyDescent="0.3">
      <c r="A16" s="22" t="s">
        <v>9</v>
      </c>
      <c r="B16" s="22"/>
      <c r="C16" s="38">
        <f>COMPRAVENTA!H12</f>
        <v>0</v>
      </c>
      <c r="D16" s="31">
        <f>COMPRAVENTA!F12</f>
        <v>0</v>
      </c>
      <c r="E16" s="76"/>
      <c r="F16" s="78"/>
      <c r="G16" s="76"/>
      <c r="H16" s="76"/>
      <c r="I16" s="76"/>
    </row>
    <row r="17" spans="1:10" ht="34.9" customHeight="1" x14ac:dyDescent="0.3">
      <c r="A17" s="23" t="s">
        <v>9</v>
      </c>
      <c r="B17" s="23"/>
      <c r="C17" s="39">
        <v>0</v>
      </c>
      <c r="D17" s="32">
        <v>0</v>
      </c>
      <c r="E17" s="76"/>
      <c r="F17" s="79"/>
      <c r="G17" s="76"/>
      <c r="H17" s="76"/>
      <c r="I17" s="76"/>
      <c r="J17" s="50"/>
    </row>
    <row r="18" spans="1:10" ht="34.9" customHeight="1" x14ac:dyDescent="0.3">
      <c r="A18" s="22" t="s">
        <v>10</v>
      </c>
      <c r="B18" s="22"/>
      <c r="C18" s="38">
        <f>'CONTRATO DE OBRA  '!K8</f>
        <v>0</v>
      </c>
      <c r="D18" s="31">
        <v>0</v>
      </c>
      <c r="E18" s="76"/>
      <c r="F18" s="78"/>
      <c r="G18" s="76"/>
      <c r="H18" s="76"/>
      <c r="I18" s="76"/>
      <c r="J18" s="50"/>
    </row>
    <row r="19" spans="1:10" ht="34.9" customHeight="1" x14ac:dyDescent="0.3">
      <c r="A19" s="23" t="s">
        <v>10</v>
      </c>
      <c r="B19" s="23"/>
      <c r="C19" s="39">
        <f>'CONTRATO DE OBRA  '!K9</f>
        <v>0</v>
      </c>
      <c r="D19" s="32">
        <f>'CONTRATO DE OBRA  '!I9</f>
        <v>0</v>
      </c>
      <c r="E19" s="76"/>
      <c r="F19" s="78"/>
      <c r="G19" s="76"/>
      <c r="H19" s="76"/>
      <c r="I19" s="76"/>
    </row>
    <row r="20" spans="1:10" ht="34.9" customHeight="1" x14ac:dyDescent="0.3">
      <c r="A20" s="22" t="s">
        <v>18</v>
      </c>
      <c r="B20" s="22"/>
      <c r="C20" s="38">
        <f>INTERVENTORIA!K8</f>
        <v>0</v>
      </c>
      <c r="D20" s="33">
        <f>INTERVENTORIA!I8</f>
        <v>0</v>
      </c>
      <c r="E20" s="76"/>
      <c r="F20" s="76"/>
      <c r="G20" s="76"/>
      <c r="H20" s="76"/>
      <c r="I20" s="76"/>
    </row>
    <row r="21" spans="1:10" ht="34.9" customHeight="1" x14ac:dyDescent="0.3">
      <c r="A21" s="47" t="s">
        <v>18</v>
      </c>
      <c r="B21" s="47"/>
      <c r="C21" s="48">
        <v>0</v>
      </c>
      <c r="D21" s="89">
        <v>0</v>
      </c>
      <c r="E21" s="76"/>
      <c r="F21" s="76"/>
      <c r="G21" s="76"/>
      <c r="H21" s="76"/>
      <c r="I21" s="76"/>
    </row>
    <row r="22" spans="1:10" ht="34.9" customHeight="1" x14ac:dyDescent="0.3">
      <c r="A22" s="22" t="s">
        <v>11</v>
      </c>
      <c r="B22" s="22"/>
      <c r="C22" s="38">
        <f>ARRENDAMIENTO!H9</f>
        <v>0</v>
      </c>
      <c r="D22" s="31">
        <f>ARRENDAMIENTO!F9</f>
        <v>0</v>
      </c>
      <c r="E22" s="76"/>
      <c r="F22" s="76"/>
      <c r="G22" s="76"/>
      <c r="H22" s="76"/>
      <c r="I22" s="76"/>
    </row>
    <row r="23" spans="1:10" ht="34.9" customHeight="1" x14ac:dyDescent="0.3">
      <c r="A23" s="23" t="s">
        <v>11</v>
      </c>
      <c r="B23" s="23"/>
      <c r="C23" s="39">
        <f>ARRENDAMIENTO!H8</f>
        <v>0</v>
      </c>
      <c r="D23" s="32">
        <f>ARRENDAMIENTO!F8</f>
        <v>0</v>
      </c>
      <c r="E23" s="76"/>
      <c r="F23" s="76"/>
      <c r="G23" s="76"/>
      <c r="H23" s="76"/>
      <c r="I23" s="76"/>
    </row>
    <row r="24" spans="1:10" ht="34.9" customHeight="1" x14ac:dyDescent="0.3">
      <c r="A24" s="22" t="s">
        <v>11</v>
      </c>
      <c r="B24" s="24" t="s">
        <v>12</v>
      </c>
      <c r="C24" s="38">
        <v>0</v>
      </c>
      <c r="D24" s="31">
        <v>0</v>
      </c>
      <c r="E24" s="76"/>
      <c r="F24" s="76"/>
      <c r="G24" s="76"/>
      <c r="H24" s="76"/>
      <c r="I24" s="76"/>
    </row>
    <row r="25" spans="1:10" ht="20.25" customHeight="1" x14ac:dyDescent="0.3">
      <c r="A25" s="188" t="s">
        <v>56</v>
      </c>
      <c r="B25" s="189"/>
      <c r="C25" s="128">
        <f>C10</f>
        <v>0</v>
      </c>
      <c r="D25" s="129">
        <f>D10</f>
        <v>0</v>
      </c>
      <c r="E25" s="76"/>
      <c r="F25" s="77"/>
    </row>
    <row r="26" spans="1:10" x14ac:dyDescent="0.3">
      <c r="A26" s="188" t="s">
        <v>15</v>
      </c>
      <c r="B26" s="189"/>
      <c r="C26" s="37">
        <f>C9+C12+C15+C23</f>
        <v>46</v>
      </c>
      <c r="D26" s="36">
        <f>D9+D12+D15</f>
        <v>3018398217</v>
      </c>
      <c r="E26" s="76"/>
      <c r="F26" s="77"/>
      <c r="I26" s="50"/>
    </row>
    <row r="27" spans="1:10" x14ac:dyDescent="0.3">
      <c r="A27" s="175" t="s">
        <v>16</v>
      </c>
      <c r="B27" s="176"/>
      <c r="C27" s="177">
        <f>C8+C11+C14+C16</f>
        <v>7</v>
      </c>
      <c r="D27" s="179">
        <f>D8+D11+D14+D16</f>
        <v>447525970</v>
      </c>
      <c r="E27" s="76"/>
      <c r="F27" s="76"/>
    </row>
    <row r="28" spans="1:10" ht="33.75" customHeight="1" x14ac:dyDescent="0.3">
      <c r="A28" s="181" t="s">
        <v>21</v>
      </c>
      <c r="B28" s="182"/>
      <c r="C28" s="178"/>
      <c r="D28" s="180"/>
      <c r="E28" s="76"/>
      <c r="F28" s="76"/>
    </row>
    <row r="29" spans="1:10" ht="20.25" customHeight="1" x14ac:dyDescent="0.3">
      <c r="A29" s="190" t="s">
        <v>17</v>
      </c>
      <c r="B29" s="191"/>
      <c r="C29" s="194">
        <f>C24</f>
        <v>0</v>
      </c>
      <c r="D29" s="195">
        <f>D24</f>
        <v>0</v>
      </c>
      <c r="E29" s="76"/>
      <c r="F29" s="76"/>
    </row>
    <row r="30" spans="1:10" ht="46.5" customHeight="1" x14ac:dyDescent="0.3">
      <c r="A30" s="192"/>
      <c r="B30" s="193"/>
      <c r="C30" s="194"/>
      <c r="D30" s="195"/>
      <c r="E30" s="76"/>
      <c r="F30" s="76"/>
    </row>
    <row r="31" spans="1:10" ht="21" thickBot="1" x14ac:dyDescent="0.35">
      <c r="A31" s="25"/>
      <c r="B31" s="25"/>
      <c r="C31" s="26"/>
      <c r="D31" s="34"/>
      <c r="E31" s="76"/>
      <c r="F31" s="76"/>
    </row>
    <row r="32" spans="1:10" ht="91.5" customHeight="1" thickBot="1" x14ac:dyDescent="0.35">
      <c r="A32" s="196" t="s">
        <v>190</v>
      </c>
      <c r="B32" s="197"/>
      <c r="C32" s="27">
        <f>C25+C26+C27</f>
        <v>53</v>
      </c>
      <c r="D32" s="35">
        <f>D25+D26+D27</f>
        <v>3465924187</v>
      </c>
      <c r="E32" s="76"/>
      <c r="F32" s="76"/>
    </row>
    <row r="33" spans="1:4" x14ac:dyDescent="0.3">
      <c r="A33" s="198"/>
      <c r="B33" s="198"/>
      <c r="D33" s="3"/>
    </row>
    <row r="34" spans="1:4" x14ac:dyDescent="0.3">
      <c r="A34" s="9"/>
      <c r="B34" s="9"/>
      <c r="D34" s="3"/>
    </row>
    <row r="39" spans="1:4" x14ac:dyDescent="0.3">
      <c r="C39" s="2">
        <v>0</v>
      </c>
    </row>
  </sheetData>
  <mergeCells count="15">
    <mergeCell ref="A29:B30"/>
    <mergeCell ref="C29:C30"/>
    <mergeCell ref="D29:D30"/>
    <mergeCell ref="A32:B32"/>
    <mergeCell ref="A33:B33"/>
    <mergeCell ref="A27:B27"/>
    <mergeCell ref="C27:C28"/>
    <mergeCell ref="D27:D28"/>
    <mergeCell ref="A28:B28"/>
    <mergeCell ref="A3:D3"/>
    <mergeCell ref="A4:D4"/>
    <mergeCell ref="C6:D6"/>
    <mergeCell ref="A7:B7"/>
    <mergeCell ref="A26:B26"/>
    <mergeCell ref="A25:B25"/>
  </mergeCells>
  <pageMargins left="0.7" right="0.7" top="0.75" bottom="0.75" header="0.3" footer="0.3"/>
  <pageSetup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workbookViewId="0">
      <selection activeCell="A4" sqref="A4"/>
    </sheetView>
  </sheetViews>
  <sheetFormatPr baseColWidth="10" defaultRowHeight="15" x14ac:dyDescent="0.25"/>
  <sheetData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CONTRATO DE OBRA  </vt:lpstr>
      <vt:lpstr>COMPRAVENTA</vt:lpstr>
      <vt:lpstr>SUMINISTRO </vt:lpstr>
      <vt:lpstr>INTERVENTORIA</vt:lpstr>
      <vt:lpstr>PRESTACION SERVICIOS</vt:lpstr>
      <vt:lpstr>PRESTACION SERVICIOS PROF</vt:lpstr>
      <vt:lpstr>ARRENDAMIENTO</vt:lpstr>
      <vt:lpstr>RESUMEN (2)</vt:lpstr>
      <vt:lpstr>Hoja1</vt:lpstr>
      <vt:lpstr>ARRENDAMIENTO!Títulos_a_imprimir</vt:lpstr>
      <vt:lpstr>COMPRAVENTA!Títulos_a_imprimir</vt:lpstr>
      <vt:lpstr>'CONTRATO DE OBRA  '!Títulos_a_imprimir</vt:lpstr>
      <vt:lpstr>INTERVENTORIA!Títulos_a_imprimir</vt:lpstr>
      <vt:lpstr>'PRESTACION SERVICIOS'!Títulos_a_imprimir</vt:lpstr>
      <vt:lpstr>'PRESTACION SERVICIOS PROF'!Títulos_a_imprimir</vt:lpstr>
      <vt:lpstr>'SUMINISTRO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ABOGADAUX</dc:creator>
  <cp:lastModifiedBy>SECJURIDICA</cp:lastModifiedBy>
  <cp:lastPrinted>2019-11-18T17:07:40Z</cp:lastPrinted>
  <dcterms:created xsi:type="dcterms:W3CDTF">2016-07-14T15:56:37Z</dcterms:created>
  <dcterms:modified xsi:type="dcterms:W3CDTF">2025-10-17T18:23:35Z</dcterms:modified>
</cp:coreProperties>
</file>